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400" windowHeight="113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'Hoja1'!$A$8:$W$54</definedName>
  </definedNames>
  <calcPr fullCalcOnLoad="1"/>
</workbook>
</file>

<file path=xl/sharedStrings.xml><?xml version="1.0" encoding="utf-8"?>
<sst xmlns="http://schemas.openxmlformats.org/spreadsheetml/2006/main" count="179" uniqueCount="50">
  <si>
    <t>Especie</t>
  </si>
  <si>
    <t>Total</t>
  </si>
  <si>
    <t>Certificado</t>
  </si>
  <si>
    <t>%</t>
  </si>
  <si>
    <t>Haya</t>
  </si>
  <si>
    <t>Pino silvestre</t>
  </si>
  <si>
    <t>Chopo</t>
  </si>
  <si>
    <t>Pino radiata</t>
  </si>
  <si>
    <t>Alerce</t>
  </si>
  <si>
    <t>Roble americano</t>
  </si>
  <si>
    <t>Abeto</t>
  </si>
  <si>
    <t>Pino alepo</t>
  </si>
  <si>
    <t>Abeto rojo</t>
  </si>
  <si>
    <t>MONTES COMUNALES+PFN</t>
  </si>
  <si>
    <t>MONTES PARTICULARES</t>
  </si>
  <si>
    <t>MONTES COMUNALES + PARTICULARES</t>
  </si>
  <si>
    <t>FRONDOSAS</t>
  </si>
  <si>
    <t>Nº pies</t>
  </si>
  <si>
    <r>
      <t>Madera m</t>
    </r>
    <r>
      <rPr>
        <b/>
        <vertAlign val="superscript"/>
        <sz val="10"/>
        <rFont val="Arial"/>
        <family val="2"/>
      </rPr>
      <t>3</t>
    </r>
  </si>
  <si>
    <r>
      <t>Tronquillo m</t>
    </r>
    <r>
      <rPr>
        <b/>
        <vertAlign val="superscript"/>
        <sz val="10"/>
        <rFont val="Arial"/>
        <family val="2"/>
      </rPr>
      <t>3</t>
    </r>
  </si>
  <si>
    <t>Total m3</t>
  </si>
  <si>
    <t>Venta €</t>
  </si>
  <si>
    <t>Tasación €</t>
  </si>
  <si>
    <t>Valor €</t>
  </si>
  <si>
    <t>Quejigo</t>
  </si>
  <si>
    <t>Roble común/albar</t>
  </si>
  <si>
    <t>Castaño</t>
  </si>
  <si>
    <t>Encina</t>
  </si>
  <si>
    <t>Acacia</t>
  </si>
  <si>
    <t>Nogal</t>
  </si>
  <si>
    <t>Platano</t>
  </si>
  <si>
    <t>Cerezo</t>
  </si>
  <si>
    <t>Otras frondosas</t>
  </si>
  <si>
    <t>Total frondosas</t>
  </si>
  <si>
    <t>CONIFERAS</t>
  </si>
  <si>
    <t>Pino laricio</t>
  </si>
  <si>
    <t>Pino laricio corcega</t>
  </si>
  <si>
    <t>Abeto douglas</t>
  </si>
  <si>
    <t>Abeto Douglas</t>
  </si>
  <si>
    <t>Otras coniferas</t>
  </si>
  <si>
    <t>Total coniferas</t>
  </si>
  <si>
    <t>TOTAL CONIFERAS</t>
  </si>
  <si>
    <t xml:space="preserve"> Y FRONDOSAS</t>
  </si>
  <si>
    <t>COMUNALES</t>
  </si>
  <si>
    <t>PARTICULARES</t>
  </si>
  <si>
    <t>COM+PART</t>
  </si>
  <si>
    <t>ESTADISTICA FORESTAL AÑO 2012</t>
  </si>
  <si>
    <t>Plan: 2011-2016</t>
  </si>
  <si>
    <t>Operación: 2200205 Cortas y balance de madera</t>
  </si>
  <si>
    <t>Programa: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</si>
</sst>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 horizontal="right"/>
    </xf>
    <xf numFmtId="9" fontId="0" fillId="2" borderId="2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/>
    </xf>
    <xf numFmtId="4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3" fontId="0" fillId="2" borderId="3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/>
    </xf>
    <xf numFmtId="4" fontId="0" fillId="2" borderId="3" xfId="0" applyNumberForma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3" fontId="1" fillId="2" borderId="5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/>
    </xf>
    <xf numFmtId="0" fontId="0" fillId="2" borderId="7" xfId="0" applyFill="1" applyBorder="1" applyAlignment="1">
      <alignment/>
    </xf>
    <xf numFmtId="3" fontId="0" fillId="2" borderId="7" xfId="0" applyNumberFormat="1" applyFill="1" applyBorder="1" applyAlignment="1">
      <alignment horizontal="right"/>
    </xf>
    <xf numFmtId="3" fontId="0" fillId="2" borderId="3" xfId="0" applyNumberFormat="1" applyFon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8" xfId="0" applyNumberForma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right"/>
    </xf>
    <xf numFmtId="0" fontId="3" fillId="2" borderId="0" xfId="0" applyFont="1" applyFill="1" applyAlignment="1">
      <alignment/>
    </xf>
    <xf numFmtId="3" fontId="3" fillId="2" borderId="0" xfId="0" applyNumberFormat="1" applyFont="1" applyFill="1" applyAlignment="1">
      <alignment/>
    </xf>
    <xf numFmtId="0" fontId="1" fillId="2" borderId="9" xfId="0" applyFont="1" applyFill="1" applyBorder="1" applyAlignment="1">
      <alignment/>
    </xf>
    <xf numFmtId="3" fontId="1" fillId="2" borderId="10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1" fillId="2" borderId="18" xfId="0" applyNumberFormat="1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9" fontId="1" fillId="2" borderId="5" xfId="19" applyFont="1" applyFill="1" applyBorder="1" applyAlignment="1">
      <alignment horizontal="right"/>
    </xf>
    <xf numFmtId="9" fontId="1" fillId="2" borderId="10" xfId="19" applyFont="1" applyFill="1" applyBorder="1" applyAlignment="1">
      <alignment horizontal="right"/>
    </xf>
    <xf numFmtId="9" fontId="1" fillId="2" borderId="22" xfId="19" applyFont="1" applyFill="1" applyBorder="1" applyAlignment="1">
      <alignment horizontal="right"/>
    </xf>
    <xf numFmtId="4" fontId="0" fillId="0" borderId="0" xfId="0" applyNumberFormat="1" applyAlignment="1">
      <alignment/>
    </xf>
    <xf numFmtId="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2" xfId="0" applyNumberFormat="1" applyBorder="1" applyAlignment="1">
      <alignment/>
    </xf>
    <xf numFmtId="4" fontId="0" fillId="2" borderId="2" xfId="0" applyNumberFormat="1" applyFill="1" applyBorder="1" applyAlignment="1">
      <alignment horizontal="right"/>
    </xf>
    <xf numFmtId="4" fontId="0" fillId="2" borderId="3" xfId="0" applyNumberFormat="1" applyFill="1" applyBorder="1" applyAlignment="1">
      <alignment horizontal="right"/>
    </xf>
    <xf numFmtId="3" fontId="1" fillId="2" borderId="23" xfId="0" applyNumberFormat="1" applyFont="1" applyFill="1" applyBorder="1" applyAlignment="1">
      <alignment/>
    </xf>
    <xf numFmtId="3" fontId="1" fillId="2" borderId="22" xfId="0" applyNumberFormat="1" applyFont="1" applyFill="1" applyBorder="1" applyAlignment="1">
      <alignment/>
    </xf>
    <xf numFmtId="3" fontId="1" fillId="2" borderId="24" xfId="0" applyNumberFormat="1" applyFont="1" applyFill="1" applyBorder="1" applyAlignment="1">
      <alignment/>
    </xf>
    <xf numFmtId="0" fontId="0" fillId="2" borderId="2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5</xdr:col>
      <xdr:colOff>542925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2762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53"/>
  <sheetViews>
    <sheetView tabSelected="1" workbookViewId="0" topLeftCell="A1">
      <selection activeCell="I10" sqref="I10"/>
    </sheetView>
  </sheetViews>
  <sheetFormatPr defaultColWidth="11.421875" defaultRowHeight="12.75"/>
  <cols>
    <col min="1" max="1" width="21.7109375" style="1" customWidth="1"/>
    <col min="2" max="2" width="10.28125" style="1" hidden="1" customWidth="1"/>
    <col min="3" max="3" width="12.7109375" style="1" hidden="1" customWidth="1"/>
    <col min="4" max="4" width="13.28125" style="1" hidden="1" customWidth="1"/>
    <col min="5" max="5" width="12.7109375" style="1" customWidth="1"/>
    <col min="6" max="6" width="11.7109375" style="1" customWidth="1"/>
    <col min="7" max="7" width="7.28125" style="1" customWidth="1"/>
    <col min="8" max="8" width="12.7109375" style="1" bestFit="1" customWidth="1"/>
    <col min="9" max="9" width="12.7109375" style="1" customWidth="1"/>
    <col min="10" max="10" width="21.7109375" style="1" customWidth="1"/>
    <col min="11" max="11" width="10.28125" style="1" hidden="1" customWidth="1"/>
    <col min="12" max="12" width="12.7109375" style="1" hidden="1" customWidth="1"/>
    <col min="13" max="13" width="13.28125" style="1" hidden="1" customWidth="1"/>
    <col min="14" max="16" width="12.7109375" style="1" customWidth="1"/>
    <col min="17" max="17" width="21.7109375" style="1" customWidth="1"/>
    <col min="18" max="18" width="10.28125" style="1" hidden="1" customWidth="1"/>
    <col min="19" max="19" width="12.7109375" style="1" hidden="1" customWidth="1"/>
    <col min="20" max="20" width="13.28125" style="1" hidden="1" customWidth="1"/>
    <col min="21" max="23" width="12.7109375" style="1" customWidth="1"/>
    <col min="24" max="16384" width="11.421875" style="1" customWidth="1"/>
  </cols>
  <sheetData>
    <row r="5" ht="12.75">
      <c r="G5" s="1" t="s">
        <v>48</v>
      </c>
    </row>
    <row r="6" ht="12.75">
      <c r="G6" s="1" t="s">
        <v>47</v>
      </c>
    </row>
    <row r="7" ht="12.75">
      <c r="G7" s="1" t="s">
        <v>49</v>
      </c>
    </row>
    <row r="9" spans="1:23" ht="12.75">
      <c r="A9" s="2" t="s">
        <v>46</v>
      </c>
      <c r="B9" s="2"/>
      <c r="C9" s="2"/>
      <c r="D9" s="2"/>
      <c r="E9" s="2"/>
      <c r="F9" s="2"/>
      <c r="G9" s="2"/>
      <c r="H9" s="2"/>
      <c r="I9" s="2"/>
      <c r="J9" s="2" t="s">
        <v>46</v>
      </c>
      <c r="K9" s="2"/>
      <c r="L9" s="2"/>
      <c r="M9" s="2"/>
      <c r="N9" s="2"/>
      <c r="O9" s="2"/>
      <c r="P9" s="2"/>
      <c r="Q9" s="2" t="s">
        <v>46</v>
      </c>
      <c r="R9" s="2"/>
      <c r="S9" s="2"/>
      <c r="T9" s="2"/>
      <c r="U9" s="2"/>
      <c r="V9" s="2"/>
      <c r="W9" s="2"/>
    </row>
    <row r="10" spans="1:23" ht="12.75">
      <c r="A10" s="2" t="s">
        <v>13</v>
      </c>
      <c r="B10" s="2"/>
      <c r="C10" s="2"/>
      <c r="D10" s="2"/>
      <c r="E10" s="2"/>
      <c r="F10" s="2"/>
      <c r="G10" s="2"/>
      <c r="H10" s="2"/>
      <c r="I10" s="2"/>
      <c r="J10" s="2" t="s">
        <v>14</v>
      </c>
      <c r="K10" s="2"/>
      <c r="L10" s="2"/>
      <c r="M10" s="2"/>
      <c r="N10" s="2"/>
      <c r="O10" s="2"/>
      <c r="P10" s="2"/>
      <c r="Q10" s="2" t="s">
        <v>15</v>
      </c>
      <c r="R10" s="2"/>
      <c r="S10" s="2"/>
      <c r="T10" s="2"/>
      <c r="U10" s="2"/>
      <c r="V10" s="2"/>
      <c r="W10" s="2"/>
    </row>
    <row r="11" spans="1:2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 t="s">
        <v>16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5" thickBot="1">
      <c r="A13" s="3" t="s">
        <v>0</v>
      </c>
      <c r="B13" s="3" t="s">
        <v>17</v>
      </c>
      <c r="C13" s="3" t="s">
        <v>18</v>
      </c>
      <c r="D13" s="3" t="s">
        <v>19</v>
      </c>
      <c r="E13" s="3" t="s">
        <v>20</v>
      </c>
      <c r="F13" s="3" t="s">
        <v>2</v>
      </c>
      <c r="G13" s="3" t="s">
        <v>3</v>
      </c>
      <c r="H13" s="3" t="s">
        <v>22</v>
      </c>
      <c r="I13" s="3" t="s">
        <v>21</v>
      </c>
      <c r="J13" s="3" t="s">
        <v>0</v>
      </c>
      <c r="K13" s="3" t="s">
        <v>17</v>
      </c>
      <c r="L13" s="3" t="s">
        <v>18</v>
      </c>
      <c r="M13" s="3" t="s">
        <v>19</v>
      </c>
      <c r="N13" s="3" t="s">
        <v>20</v>
      </c>
      <c r="O13" s="3" t="s">
        <v>21</v>
      </c>
      <c r="P13" s="3" t="s">
        <v>22</v>
      </c>
      <c r="Q13" s="3" t="s">
        <v>0</v>
      </c>
      <c r="R13" s="3" t="s">
        <v>17</v>
      </c>
      <c r="S13" s="3" t="s">
        <v>18</v>
      </c>
      <c r="T13" s="3" t="s">
        <v>19</v>
      </c>
      <c r="U13" s="3" t="s">
        <v>20</v>
      </c>
      <c r="V13" s="3" t="s">
        <v>21</v>
      </c>
      <c r="W13" s="3" t="s">
        <v>22</v>
      </c>
    </row>
    <row r="14" spans="1:23" ht="12.75">
      <c r="A14" s="4" t="s">
        <v>4</v>
      </c>
      <c r="B14" s="5"/>
      <c r="C14" s="5"/>
      <c r="D14" s="5"/>
      <c r="E14" s="57">
        <v>84724.41</v>
      </c>
      <c r="F14" s="57">
        <v>79621.72</v>
      </c>
      <c r="G14" s="6">
        <f>+F14/E14</f>
        <v>0.9397730831055654</v>
      </c>
      <c r="H14" s="58">
        <v>1308224.36</v>
      </c>
      <c r="I14" s="58">
        <v>1321597.3042000001</v>
      </c>
      <c r="J14" s="4" t="s">
        <v>4</v>
      </c>
      <c r="K14" s="7"/>
      <c r="L14" s="7"/>
      <c r="M14" s="7"/>
      <c r="N14" s="7">
        <v>2568.3</v>
      </c>
      <c r="O14" s="8"/>
      <c r="P14" s="7"/>
      <c r="Q14" s="4" t="s">
        <v>4</v>
      </c>
      <c r="R14" s="5"/>
      <c r="S14" s="5"/>
      <c r="T14" s="5"/>
      <c r="U14" s="5">
        <f aca="true" t="shared" si="0" ref="U14:U25">+E14+N14</f>
        <v>87292.71</v>
      </c>
      <c r="V14" s="8"/>
      <c r="W14" s="5"/>
    </row>
    <row r="15" spans="1:23" ht="12.75">
      <c r="A15" s="9" t="s">
        <v>6</v>
      </c>
      <c r="B15" s="10"/>
      <c r="C15" s="10"/>
      <c r="D15" s="10"/>
      <c r="E15" s="55">
        <v>20424.73</v>
      </c>
      <c r="F15" s="55">
        <v>12260.76</v>
      </c>
      <c r="G15" s="6">
        <f>+F15/E15</f>
        <v>0.6002899426332686</v>
      </c>
      <c r="H15" s="59">
        <v>810092.07</v>
      </c>
      <c r="I15" s="59">
        <v>796686.1</v>
      </c>
      <c r="J15" s="9" t="s">
        <v>6</v>
      </c>
      <c r="K15" s="11"/>
      <c r="L15" s="11"/>
      <c r="M15" s="11"/>
      <c r="N15" s="11">
        <v>13514.755</v>
      </c>
      <c r="O15" s="12"/>
      <c r="P15" s="11"/>
      <c r="Q15" s="9" t="s">
        <v>6</v>
      </c>
      <c r="R15" s="5"/>
      <c r="S15" s="5"/>
      <c r="T15" s="5"/>
      <c r="U15" s="5">
        <f t="shared" si="0"/>
        <v>33939.485</v>
      </c>
      <c r="V15" s="12"/>
      <c r="W15" s="5"/>
    </row>
    <row r="16" spans="1:23" ht="12.75">
      <c r="A16" s="9" t="s">
        <v>24</v>
      </c>
      <c r="B16" s="10"/>
      <c r="C16" s="10"/>
      <c r="D16" s="10"/>
      <c r="E16" s="55">
        <v>0</v>
      </c>
      <c r="F16" s="55">
        <v>0</v>
      </c>
      <c r="G16" s="6"/>
      <c r="H16" s="59">
        <v>0</v>
      </c>
      <c r="I16" s="59">
        <v>0</v>
      </c>
      <c r="J16" s="9" t="s">
        <v>24</v>
      </c>
      <c r="K16" s="11"/>
      <c r="L16" s="11"/>
      <c r="M16" s="11"/>
      <c r="N16" s="11">
        <v>32.36</v>
      </c>
      <c r="O16" s="12"/>
      <c r="P16" s="11"/>
      <c r="Q16" s="9" t="s">
        <v>24</v>
      </c>
      <c r="R16" s="5"/>
      <c r="S16" s="5"/>
      <c r="T16" s="5"/>
      <c r="U16" s="5">
        <f t="shared" si="0"/>
        <v>32.36</v>
      </c>
      <c r="V16" s="12"/>
      <c r="W16" s="5"/>
    </row>
    <row r="17" spans="1:23" ht="12.75">
      <c r="A17" s="9" t="s">
        <v>9</v>
      </c>
      <c r="B17" s="10"/>
      <c r="C17" s="10"/>
      <c r="D17" s="10"/>
      <c r="E17" s="55">
        <v>7734</v>
      </c>
      <c r="F17" s="55">
        <v>6041</v>
      </c>
      <c r="G17" s="6">
        <f>+F17/E17</f>
        <v>0.7810964572019653</v>
      </c>
      <c r="H17" s="59">
        <v>219600.38</v>
      </c>
      <c r="I17" s="59">
        <v>150566</v>
      </c>
      <c r="J17" s="9" t="s">
        <v>9</v>
      </c>
      <c r="K17" s="11"/>
      <c r="L17" s="11"/>
      <c r="M17" s="11"/>
      <c r="N17" s="11">
        <v>1709.94</v>
      </c>
      <c r="O17" s="12"/>
      <c r="P17" s="11"/>
      <c r="Q17" s="9" t="s">
        <v>9</v>
      </c>
      <c r="R17" s="5"/>
      <c r="S17" s="5"/>
      <c r="T17" s="5"/>
      <c r="U17" s="5">
        <f t="shared" si="0"/>
        <v>9443.94</v>
      </c>
      <c r="V17" s="12"/>
      <c r="W17" s="5"/>
    </row>
    <row r="18" spans="1:23" ht="12.75">
      <c r="A18" s="9" t="s">
        <v>25</v>
      </c>
      <c r="B18" s="10"/>
      <c r="C18" s="10"/>
      <c r="D18" s="10"/>
      <c r="E18" s="55">
        <v>1650</v>
      </c>
      <c r="F18" s="55">
        <v>1650</v>
      </c>
      <c r="G18" s="6">
        <f>+F18/E18</f>
        <v>1</v>
      </c>
      <c r="H18" s="54">
        <v>19763.72</v>
      </c>
      <c r="I18" s="54">
        <v>22800</v>
      </c>
      <c r="J18" s="9" t="s">
        <v>25</v>
      </c>
      <c r="K18" s="11"/>
      <c r="L18" s="11"/>
      <c r="M18" s="11"/>
      <c r="N18" s="11">
        <v>1393.72</v>
      </c>
      <c r="O18" s="12"/>
      <c r="P18" s="11"/>
      <c r="Q18" s="9" t="s">
        <v>25</v>
      </c>
      <c r="R18" s="5"/>
      <c r="S18" s="5"/>
      <c r="T18" s="5"/>
      <c r="U18" s="5">
        <f t="shared" si="0"/>
        <v>3043.7200000000003</v>
      </c>
      <c r="V18" s="12"/>
      <c r="W18" s="5"/>
    </row>
    <row r="19" spans="1:23" ht="12.75">
      <c r="A19" s="9" t="s">
        <v>26</v>
      </c>
      <c r="B19" s="10">
        <v>0</v>
      </c>
      <c r="C19" s="10">
        <v>0</v>
      </c>
      <c r="D19" s="10">
        <v>0</v>
      </c>
      <c r="E19" s="55">
        <v>0</v>
      </c>
      <c r="F19" s="55">
        <v>0</v>
      </c>
      <c r="G19" s="6"/>
      <c r="H19" s="59">
        <v>0</v>
      </c>
      <c r="I19" s="59">
        <v>0</v>
      </c>
      <c r="J19" s="9" t="s">
        <v>26</v>
      </c>
      <c r="K19" s="11"/>
      <c r="L19" s="11"/>
      <c r="M19" s="11"/>
      <c r="N19" s="11">
        <v>47.25</v>
      </c>
      <c r="O19" s="12"/>
      <c r="P19" s="11"/>
      <c r="Q19" s="9" t="s">
        <v>26</v>
      </c>
      <c r="R19" s="5"/>
      <c r="S19" s="5"/>
      <c r="T19" s="5"/>
      <c r="U19" s="5">
        <f t="shared" si="0"/>
        <v>47.25</v>
      </c>
      <c r="V19" s="12"/>
      <c r="W19" s="5"/>
    </row>
    <row r="20" spans="1:23" ht="12.75">
      <c r="A20" s="9" t="s">
        <v>27</v>
      </c>
      <c r="B20" s="9">
        <v>0</v>
      </c>
      <c r="C20" s="9">
        <v>0</v>
      </c>
      <c r="D20" s="9">
        <v>0</v>
      </c>
      <c r="E20" s="55">
        <v>0</v>
      </c>
      <c r="F20" s="55">
        <v>0</v>
      </c>
      <c r="G20" s="6"/>
      <c r="H20" s="12">
        <v>0</v>
      </c>
      <c r="I20" s="12">
        <v>0</v>
      </c>
      <c r="J20" s="9" t="s">
        <v>27</v>
      </c>
      <c r="K20" s="11"/>
      <c r="L20" s="11"/>
      <c r="M20" s="11"/>
      <c r="N20" s="11">
        <v>3708.48</v>
      </c>
      <c r="O20" s="12"/>
      <c r="P20" s="11"/>
      <c r="Q20" s="9" t="s">
        <v>27</v>
      </c>
      <c r="R20" s="5"/>
      <c r="S20" s="5"/>
      <c r="T20" s="5"/>
      <c r="U20" s="5">
        <f t="shared" si="0"/>
        <v>3708.48</v>
      </c>
      <c r="V20" s="12"/>
      <c r="W20" s="5"/>
    </row>
    <row r="21" spans="1:23" ht="12.75">
      <c r="A21" s="4" t="s">
        <v>28</v>
      </c>
      <c r="B21" s="5">
        <v>0</v>
      </c>
      <c r="C21" s="5">
        <v>0</v>
      </c>
      <c r="D21" s="5">
        <v>0</v>
      </c>
      <c r="E21" s="55">
        <v>0</v>
      </c>
      <c r="F21" s="55">
        <v>0</v>
      </c>
      <c r="G21" s="6"/>
      <c r="H21" s="58">
        <v>0</v>
      </c>
      <c r="I21" s="58">
        <v>0</v>
      </c>
      <c r="J21" s="9" t="s">
        <v>28</v>
      </c>
      <c r="K21" s="11"/>
      <c r="L21" s="11"/>
      <c r="M21" s="11"/>
      <c r="N21" s="11">
        <v>267.25</v>
      </c>
      <c r="O21" s="12"/>
      <c r="P21" s="11"/>
      <c r="Q21" s="9" t="s">
        <v>28</v>
      </c>
      <c r="R21" s="5"/>
      <c r="S21" s="5"/>
      <c r="T21" s="5"/>
      <c r="U21" s="5">
        <f t="shared" si="0"/>
        <v>267.25</v>
      </c>
      <c r="V21" s="12"/>
      <c r="W21" s="5"/>
    </row>
    <row r="22" spans="1:23" ht="12.75">
      <c r="A22" s="9" t="s">
        <v>29</v>
      </c>
      <c r="B22" s="10">
        <v>0</v>
      </c>
      <c r="C22" s="10">
        <v>0</v>
      </c>
      <c r="D22" s="10">
        <v>0</v>
      </c>
      <c r="E22" s="55">
        <v>0</v>
      </c>
      <c r="F22" s="55">
        <v>0</v>
      </c>
      <c r="G22" s="6"/>
      <c r="H22" s="59">
        <v>0</v>
      </c>
      <c r="I22" s="59">
        <v>0</v>
      </c>
      <c r="J22" s="9" t="s">
        <v>29</v>
      </c>
      <c r="K22" s="11"/>
      <c r="L22" s="11"/>
      <c r="M22" s="11"/>
      <c r="N22" s="11">
        <v>1</v>
      </c>
      <c r="O22" s="12"/>
      <c r="P22" s="11"/>
      <c r="Q22" s="9" t="s">
        <v>29</v>
      </c>
      <c r="R22" s="5"/>
      <c r="S22" s="5"/>
      <c r="T22" s="5"/>
      <c r="U22" s="5">
        <f t="shared" si="0"/>
        <v>1</v>
      </c>
      <c r="V22" s="12"/>
      <c r="W22" s="5"/>
    </row>
    <row r="23" spans="1:23" ht="12.75">
      <c r="A23" s="9" t="s">
        <v>30</v>
      </c>
      <c r="B23" s="10">
        <v>0</v>
      </c>
      <c r="C23" s="10">
        <v>0</v>
      </c>
      <c r="D23" s="10">
        <v>0</v>
      </c>
      <c r="E23" s="56">
        <v>0</v>
      </c>
      <c r="F23" s="56">
        <v>0</v>
      </c>
      <c r="G23" s="6"/>
      <c r="H23" s="59">
        <v>0</v>
      </c>
      <c r="I23" s="59">
        <v>0</v>
      </c>
      <c r="J23" s="9" t="s">
        <v>30</v>
      </c>
      <c r="K23" s="11"/>
      <c r="L23" s="11"/>
      <c r="M23" s="11"/>
      <c r="N23" s="11">
        <v>0</v>
      </c>
      <c r="O23" s="12"/>
      <c r="P23" s="11"/>
      <c r="Q23" s="9" t="s">
        <v>30</v>
      </c>
      <c r="R23" s="5"/>
      <c r="S23" s="5"/>
      <c r="T23" s="5"/>
      <c r="U23" s="5">
        <f t="shared" si="0"/>
        <v>0</v>
      </c>
      <c r="V23" s="12"/>
      <c r="W23" s="5"/>
    </row>
    <row r="24" spans="1:23" ht="12.75">
      <c r="A24" s="9" t="s">
        <v>31</v>
      </c>
      <c r="B24" s="10">
        <v>0</v>
      </c>
      <c r="C24" s="10">
        <v>0</v>
      </c>
      <c r="D24" s="10">
        <v>0</v>
      </c>
      <c r="E24" s="55">
        <v>0</v>
      </c>
      <c r="F24" s="55">
        <v>0</v>
      </c>
      <c r="G24" s="6"/>
      <c r="H24" s="59">
        <v>0</v>
      </c>
      <c r="I24" s="59">
        <v>0</v>
      </c>
      <c r="J24" s="9" t="s">
        <v>31</v>
      </c>
      <c r="K24" s="11"/>
      <c r="L24" s="11"/>
      <c r="M24" s="11"/>
      <c r="N24" s="11">
        <v>8.87</v>
      </c>
      <c r="O24" s="12"/>
      <c r="P24" s="11"/>
      <c r="Q24" s="9" t="s">
        <v>31</v>
      </c>
      <c r="R24" s="5"/>
      <c r="S24" s="5"/>
      <c r="T24" s="5"/>
      <c r="U24" s="5">
        <f t="shared" si="0"/>
        <v>8.87</v>
      </c>
      <c r="V24" s="12"/>
      <c r="W24" s="5"/>
    </row>
    <row r="25" spans="1:23" ht="12.75">
      <c r="A25" s="9" t="s">
        <v>32</v>
      </c>
      <c r="B25" s="10"/>
      <c r="C25" s="10"/>
      <c r="D25" s="10"/>
      <c r="E25" s="55">
        <v>4337.5</v>
      </c>
      <c r="F25" s="55">
        <v>4337.5</v>
      </c>
      <c r="G25" s="6">
        <f>+F25/E25</f>
        <v>1</v>
      </c>
      <c r="H25" s="59">
        <v>67286</v>
      </c>
      <c r="I25" s="59">
        <v>45016.82</v>
      </c>
      <c r="J25" s="9" t="s">
        <v>32</v>
      </c>
      <c r="K25" s="11"/>
      <c r="L25" s="11"/>
      <c r="M25" s="11"/>
      <c r="N25" s="11">
        <v>194.05</v>
      </c>
      <c r="O25" s="12"/>
      <c r="P25" s="11"/>
      <c r="Q25" s="9" t="s">
        <v>32</v>
      </c>
      <c r="R25" s="5"/>
      <c r="S25" s="5"/>
      <c r="T25" s="5"/>
      <c r="U25" s="5">
        <f t="shared" si="0"/>
        <v>4531.55</v>
      </c>
      <c r="V25" s="12"/>
      <c r="W25" s="5"/>
    </row>
    <row r="26" spans="1:23" ht="12.75">
      <c r="A26" s="13"/>
      <c r="B26" s="14"/>
      <c r="C26" s="14"/>
      <c r="D26" s="14"/>
      <c r="E26" s="14"/>
      <c r="F26" s="14"/>
      <c r="G26" s="14"/>
      <c r="H26" s="14"/>
      <c r="I26" s="14"/>
      <c r="J26" s="13"/>
      <c r="K26" s="15"/>
      <c r="L26" s="13"/>
      <c r="M26" s="13"/>
      <c r="N26" s="15"/>
      <c r="O26" s="13"/>
      <c r="P26" s="15"/>
      <c r="Q26" s="13"/>
      <c r="R26" s="14"/>
      <c r="S26" s="14"/>
      <c r="T26" s="14"/>
      <c r="U26" s="14"/>
      <c r="V26" s="13"/>
      <c r="W26" s="14"/>
    </row>
    <row r="27" spans="1:23" ht="13.5" thickBot="1">
      <c r="A27" s="13"/>
      <c r="B27" s="16" t="s">
        <v>17</v>
      </c>
      <c r="C27" s="16"/>
      <c r="D27" s="16"/>
      <c r="E27" s="16" t="s">
        <v>20</v>
      </c>
      <c r="F27" s="16"/>
      <c r="G27" s="16"/>
      <c r="H27" s="16" t="s">
        <v>22</v>
      </c>
      <c r="I27" s="16" t="s">
        <v>21</v>
      </c>
      <c r="J27" s="13"/>
      <c r="K27" s="16" t="s">
        <v>17</v>
      </c>
      <c r="L27" s="16"/>
      <c r="M27" s="16"/>
      <c r="N27" s="16" t="s">
        <v>20</v>
      </c>
      <c r="O27" s="16"/>
      <c r="P27" s="16" t="s">
        <v>22</v>
      </c>
      <c r="Q27" s="13"/>
      <c r="R27" s="16" t="s">
        <v>17</v>
      </c>
      <c r="S27" s="16"/>
      <c r="T27" s="16"/>
      <c r="U27" s="16" t="s">
        <v>20</v>
      </c>
      <c r="V27" s="16"/>
      <c r="W27" s="16" t="s">
        <v>23</v>
      </c>
    </row>
    <row r="28" spans="1:23" ht="13.5" thickBot="1">
      <c r="A28" s="17" t="s">
        <v>33</v>
      </c>
      <c r="B28" s="18">
        <f aca="true" t="shared" si="1" ref="B28:I28">SUM(B14:B27)</f>
        <v>0</v>
      </c>
      <c r="C28" s="19">
        <f t="shared" si="1"/>
        <v>0</v>
      </c>
      <c r="D28" s="19">
        <f t="shared" si="1"/>
        <v>0</v>
      </c>
      <c r="E28" s="18">
        <f>SUM(E14:E25)</f>
        <v>118870.64</v>
      </c>
      <c r="F28" s="18">
        <f>SUM(F14:F25)</f>
        <v>103910.98</v>
      </c>
      <c r="G28" s="51">
        <f>+F28/E28</f>
        <v>0.8741517669964594</v>
      </c>
      <c r="H28" s="20">
        <f t="shared" si="1"/>
        <v>2424966.5300000003</v>
      </c>
      <c r="I28" s="18">
        <f t="shared" si="1"/>
        <v>2336666.2242</v>
      </c>
      <c r="J28" s="17" t="s">
        <v>33</v>
      </c>
      <c r="K28" s="18"/>
      <c r="L28" s="19"/>
      <c r="M28" s="19"/>
      <c r="N28" s="18">
        <f>SUM(N14:N25)</f>
        <v>23445.975</v>
      </c>
      <c r="O28" s="18"/>
      <c r="P28" s="20"/>
      <c r="Q28" s="17" t="s">
        <v>33</v>
      </c>
      <c r="R28" s="18">
        <f>SUM(R14:R25)</f>
        <v>0</v>
      </c>
      <c r="S28" s="19">
        <f>SUM(S14:S25)</f>
        <v>0</v>
      </c>
      <c r="T28" s="19">
        <f>SUM(T14:T25)</f>
        <v>0</v>
      </c>
      <c r="U28" s="18">
        <f>SUM(U14:U25)</f>
        <v>142316.615</v>
      </c>
      <c r="V28" s="18"/>
      <c r="W28" s="20">
        <f>SUM(W14:W25)</f>
        <v>0</v>
      </c>
    </row>
    <row r="29" spans="1:9" ht="12.75">
      <c r="A29" s="21"/>
      <c r="B29" s="22"/>
      <c r="C29" s="23"/>
      <c r="D29" s="23"/>
      <c r="E29" s="22"/>
      <c r="F29" s="22"/>
      <c r="G29" s="22"/>
      <c r="H29" s="22"/>
      <c r="I29" s="22"/>
    </row>
    <row r="30" spans="1:9" ht="12.75">
      <c r="A30" s="21"/>
      <c r="B30" s="22"/>
      <c r="C30" s="23"/>
      <c r="D30" s="23"/>
      <c r="E30" s="22"/>
      <c r="F30" s="22"/>
      <c r="G30" s="22"/>
      <c r="H30" s="22"/>
      <c r="I30" s="22"/>
    </row>
    <row r="31" spans="1:23" ht="12.75">
      <c r="A31" s="2" t="s">
        <v>34</v>
      </c>
      <c r="B31" s="24"/>
      <c r="C31" s="24"/>
      <c r="D31" s="24"/>
      <c r="E31" s="24"/>
      <c r="F31" s="24"/>
      <c r="G31" s="24"/>
      <c r="H31" s="24"/>
      <c r="I31" s="24"/>
      <c r="J31" s="2" t="s">
        <v>34</v>
      </c>
      <c r="K31" s="2"/>
      <c r="L31" s="2"/>
      <c r="M31" s="2"/>
      <c r="N31" s="2"/>
      <c r="O31" s="2"/>
      <c r="P31" s="2"/>
      <c r="Q31" s="2" t="s">
        <v>34</v>
      </c>
      <c r="R31" s="2"/>
      <c r="S31" s="2"/>
      <c r="T31" s="2"/>
      <c r="U31" s="2"/>
      <c r="V31" s="2"/>
      <c r="W31" s="2"/>
    </row>
    <row r="32" spans="1:23" ht="15" thickBot="1">
      <c r="A32" s="3" t="s">
        <v>0</v>
      </c>
      <c r="B32" s="3" t="s">
        <v>17</v>
      </c>
      <c r="C32" s="3" t="s">
        <v>18</v>
      </c>
      <c r="D32" s="3" t="s">
        <v>19</v>
      </c>
      <c r="E32" s="3" t="s">
        <v>1</v>
      </c>
      <c r="F32" s="3" t="s">
        <v>2</v>
      </c>
      <c r="G32" s="3" t="s">
        <v>3</v>
      </c>
      <c r="H32" s="3" t="s">
        <v>22</v>
      </c>
      <c r="I32" s="3" t="s">
        <v>21</v>
      </c>
      <c r="J32" s="3" t="s">
        <v>0</v>
      </c>
      <c r="K32" s="3" t="s">
        <v>17</v>
      </c>
      <c r="L32" s="3" t="s">
        <v>18</v>
      </c>
      <c r="M32" s="3" t="s">
        <v>19</v>
      </c>
      <c r="N32" s="3" t="s">
        <v>1</v>
      </c>
      <c r="O32" s="3" t="s">
        <v>21</v>
      </c>
      <c r="P32" s="3" t="s">
        <v>22</v>
      </c>
      <c r="Q32" s="3" t="s">
        <v>0</v>
      </c>
      <c r="R32" s="3" t="s">
        <v>17</v>
      </c>
      <c r="S32" s="3" t="s">
        <v>18</v>
      </c>
      <c r="T32" s="3" t="s">
        <v>19</v>
      </c>
      <c r="U32" s="3" t="s">
        <v>1</v>
      </c>
      <c r="V32" s="3" t="s">
        <v>21</v>
      </c>
      <c r="W32" s="3" t="s">
        <v>22</v>
      </c>
    </row>
    <row r="33" spans="1:23" ht="12.75">
      <c r="A33" s="25" t="s">
        <v>5</v>
      </c>
      <c r="B33" s="26"/>
      <c r="C33" s="26"/>
      <c r="D33" s="26"/>
      <c r="E33" s="7">
        <v>16300.99</v>
      </c>
      <c r="F33" s="7">
        <v>15885.49</v>
      </c>
      <c r="G33" s="6">
        <f>+F33/E33</f>
        <v>0.9745107505740449</v>
      </c>
      <c r="H33" s="26">
        <v>388378.82</v>
      </c>
      <c r="I33" s="26">
        <v>434887.13</v>
      </c>
      <c r="J33" s="4" t="s">
        <v>5</v>
      </c>
      <c r="K33" s="7"/>
      <c r="L33" s="7"/>
      <c r="M33" s="7"/>
      <c r="N33" s="7">
        <v>7679.25</v>
      </c>
      <c r="O33" s="7"/>
      <c r="P33" s="7"/>
      <c r="Q33" s="4" t="s">
        <v>5</v>
      </c>
      <c r="R33" s="5"/>
      <c r="S33" s="5"/>
      <c r="T33" s="5"/>
      <c r="U33" s="5">
        <f aca="true" t="shared" si="2" ref="U33:U43">+E33+N33</f>
        <v>23980.239999999998</v>
      </c>
      <c r="V33" s="7"/>
      <c r="W33" s="5"/>
    </row>
    <row r="34" spans="1:23" ht="12.75">
      <c r="A34" s="9" t="s">
        <v>35</v>
      </c>
      <c r="B34" s="10"/>
      <c r="C34" s="10"/>
      <c r="D34" s="10"/>
      <c r="E34" s="11">
        <v>76764.67</v>
      </c>
      <c r="F34" s="11">
        <v>53835.61</v>
      </c>
      <c r="G34" s="6">
        <f aca="true" t="shared" si="3" ref="G34:G43">+F34/E34</f>
        <v>0.7013071247489242</v>
      </c>
      <c r="H34" s="10">
        <v>745970.95</v>
      </c>
      <c r="I34" s="11">
        <v>776381.83</v>
      </c>
      <c r="J34" s="9" t="s">
        <v>35</v>
      </c>
      <c r="K34" s="11"/>
      <c r="L34" s="27"/>
      <c r="M34" s="11"/>
      <c r="N34" s="11">
        <v>22335.5</v>
      </c>
      <c r="O34" s="11"/>
      <c r="P34" s="11"/>
      <c r="Q34" s="9" t="s">
        <v>35</v>
      </c>
      <c r="R34" s="5"/>
      <c r="S34" s="5"/>
      <c r="T34" s="5"/>
      <c r="U34" s="5">
        <f t="shared" si="2"/>
        <v>99100.17</v>
      </c>
      <c r="V34" s="11"/>
      <c r="W34" s="5"/>
    </row>
    <row r="35" spans="1:23" ht="12.75">
      <c r="A35" s="9" t="s">
        <v>7</v>
      </c>
      <c r="B35" s="10"/>
      <c r="C35" s="10"/>
      <c r="D35" s="10"/>
      <c r="E35" s="11">
        <v>14242</v>
      </c>
      <c r="F35" s="11">
        <v>14242</v>
      </c>
      <c r="G35" s="6">
        <f t="shared" si="3"/>
        <v>1</v>
      </c>
      <c r="H35" s="10">
        <v>263061.38</v>
      </c>
      <c r="I35" s="10">
        <v>230877</v>
      </c>
      <c r="J35" s="9" t="s">
        <v>7</v>
      </c>
      <c r="K35" s="11"/>
      <c r="L35" s="11"/>
      <c r="M35" s="11"/>
      <c r="N35" s="11">
        <v>23907.06</v>
      </c>
      <c r="O35" s="11"/>
      <c r="P35" s="11"/>
      <c r="Q35" s="9" t="s">
        <v>7</v>
      </c>
      <c r="R35" s="5"/>
      <c r="S35" s="5"/>
      <c r="T35" s="5"/>
      <c r="U35" s="5">
        <f t="shared" si="2"/>
        <v>38149.06</v>
      </c>
      <c r="V35" s="11"/>
      <c r="W35" s="5"/>
    </row>
    <row r="36" spans="1:23" ht="12.75">
      <c r="A36" s="9" t="s">
        <v>8</v>
      </c>
      <c r="B36" s="10"/>
      <c r="C36" s="10"/>
      <c r="D36" s="10"/>
      <c r="E36" s="11">
        <v>3686.27</v>
      </c>
      <c r="F36" s="11">
        <v>3686.27</v>
      </c>
      <c r="G36" s="6">
        <f t="shared" si="3"/>
        <v>1</v>
      </c>
      <c r="H36" s="10">
        <v>63573.58</v>
      </c>
      <c r="I36" s="10">
        <v>58164.72</v>
      </c>
      <c r="J36" s="9" t="s">
        <v>8</v>
      </c>
      <c r="K36" s="11"/>
      <c r="L36" s="11"/>
      <c r="M36" s="11"/>
      <c r="N36" s="11">
        <v>3453.1</v>
      </c>
      <c r="O36" s="11"/>
      <c r="P36" s="11"/>
      <c r="Q36" s="9" t="s">
        <v>8</v>
      </c>
      <c r="R36" s="5"/>
      <c r="S36" s="5"/>
      <c r="T36" s="5"/>
      <c r="U36" s="5">
        <f t="shared" si="2"/>
        <v>7139.37</v>
      </c>
      <c r="V36" s="11"/>
      <c r="W36" s="5"/>
    </row>
    <row r="37" spans="1:23" ht="12.75">
      <c r="A37" s="9" t="s">
        <v>11</v>
      </c>
      <c r="B37" s="10"/>
      <c r="C37" s="10"/>
      <c r="D37" s="10"/>
      <c r="E37" s="11">
        <v>10599.07</v>
      </c>
      <c r="F37" s="28">
        <v>10599.07</v>
      </c>
      <c r="G37" s="6">
        <f t="shared" si="3"/>
        <v>1</v>
      </c>
      <c r="H37" s="29">
        <v>39733</v>
      </c>
      <c r="I37" s="29">
        <v>37995.75</v>
      </c>
      <c r="J37" s="9" t="s">
        <v>11</v>
      </c>
      <c r="K37" s="11"/>
      <c r="L37" s="11"/>
      <c r="M37" s="11"/>
      <c r="N37" s="11">
        <v>3</v>
      </c>
      <c r="O37" s="11"/>
      <c r="P37" s="11"/>
      <c r="Q37" s="9" t="s">
        <v>11</v>
      </c>
      <c r="R37" s="5"/>
      <c r="S37" s="5"/>
      <c r="T37" s="5"/>
      <c r="U37" s="5">
        <f t="shared" si="2"/>
        <v>10602.07</v>
      </c>
      <c r="V37" s="11"/>
      <c r="W37" s="5"/>
    </row>
    <row r="38" spans="1:23" ht="12.75">
      <c r="A38" s="9" t="s">
        <v>10</v>
      </c>
      <c r="B38" s="10"/>
      <c r="C38" s="10"/>
      <c r="D38" s="10"/>
      <c r="E38" s="11">
        <v>5791</v>
      </c>
      <c r="F38" s="11">
        <v>5791</v>
      </c>
      <c r="G38" s="6">
        <f t="shared" si="3"/>
        <v>1</v>
      </c>
      <c r="H38" s="10">
        <v>94262.64</v>
      </c>
      <c r="I38" s="10">
        <v>94792.72</v>
      </c>
      <c r="J38" s="9" t="s">
        <v>10</v>
      </c>
      <c r="K38" s="11"/>
      <c r="L38" s="11"/>
      <c r="M38" s="11"/>
      <c r="N38" s="11">
        <v>0</v>
      </c>
      <c r="O38" s="11"/>
      <c r="P38" s="11"/>
      <c r="Q38" s="9" t="s">
        <v>10</v>
      </c>
      <c r="R38" s="5"/>
      <c r="S38" s="5"/>
      <c r="T38" s="5"/>
      <c r="U38" s="5">
        <f t="shared" si="2"/>
        <v>5791</v>
      </c>
      <c r="V38" s="11"/>
      <c r="W38" s="5"/>
    </row>
    <row r="39" spans="1:23" ht="12.75">
      <c r="A39" s="9" t="s">
        <v>12</v>
      </c>
      <c r="B39" s="10"/>
      <c r="C39" s="10"/>
      <c r="D39" s="10"/>
      <c r="E39" s="11">
        <v>0</v>
      </c>
      <c r="F39" s="11">
        <v>0</v>
      </c>
      <c r="G39" s="6"/>
      <c r="H39" s="10">
        <v>0</v>
      </c>
      <c r="I39" s="10">
        <v>0</v>
      </c>
      <c r="J39" s="9" t="s">
        <v>12</v>
      </c>
      <c r="K39" s="11"/>
      <c r="L39" s="11"/>
      <c r="M39" s="11"/>
      <c r="N39" s="11">
        <v>69</v>
      </c>
      <c r="O39" s="11"/>
      <c r="P39" s="11"/>
      <c r="Q39" s="9" t="s">
        <v>12</v>
      </c>
      <c r="R39" s="5"/>
      <c r="S39" s="5"/>
      <c r="T39" s="5"/>
      <c r="U39" s="5">
        <f t="shared" si="2"/>
        <v>69</v>
      </c>
      <c r="V39" s="11"/>
      <c r="W39" s="5"/>
    </row>
    <row r="40" spans="1:23" ht="12.75">
      <c r="A40" s="9" t="s">
        <v>36</v>
      </c>
      <c r="B40" s="10"/>
      <c r="C40" s="10"/>
      <c r="D40" s="10"/>
      <c r="E40" s="11">
        <v>4188</v>
      </c>
      <c r="F40" s="11">
        <v>1100</v>
      </c>
      <c r="G40" s="6">
        <f t="shared" si="3"/>
        <v>0.2626552053486151</v>
      </c>
      <c r="H40" s="10">
        <v>47740</v>
      </c>
      <c r="I40" s="10">
        <v>47821.72</v>
      </c>
      <c r="J40" s="9" t="s">
        <v>36</v>
      </c>
      <c r="K40" s="11"/>
      <c r="L40" s="11"/>
      <c r="M40" s="11"/>
      <c r="N40" s="11">
        <v>1030</v>
      </c>
      <c r="O40" s="11"/>
      <c r="P40" s="11"/>
      <c r="Q40" s="9" t="s">
        <v>36</v>
      </c>
      <c r="R40" s="5"/>
      <c r="S40" s="5"/>
      <c r="T40" s="5"/>
      <c r="U40" s="5">
        <f t="shared" si="2"/>
        <v>5218</v>
      </c>
      <c r="V40" s="11"/>
      <c r="W40" s="5"/>
    </row>
    <row r="41" spans="1:23" ht="12.75">
      <c r="A41" s="9" t="s">
        <v>37</v>
      </c>
      <c r="B41" s="30"/>
      <c r="C41" s="30"/>
      <c r="D41" s="30"/>
      <c r="E41" s="27">
        <v>0</v>
      </c>
      <c r="F41" s="27">
        <v>0</v>
      </c>
      <c r="G41" s="6"/>
      <c r="H41" s="30">
        <v>0</v>
      </c>
      <c r="I41" s="30">
        <v>0</v>
      </c>
      <c r="J41" s="9" t="s">
        <v>38</v>
      </c>
      <c r="K41" s="11"/>
      <c r="L41" s="11"/>
      <c r="M41" s="11"/>
      <c r="N41" s="11">
        <v>291.76</v>
      </c>
      <c r="O41" s="11"/>
      <c r="P41" s="11"/>
      <c r="Q41" s="9"/>
      <c r="R41" s="5"/>
      <c r="S41" s="5"/>
      <c r="T41" s="5"/>
      <c r="U41" s="5">
        <f t="shared" si="2"/>
        <v>291.76</v>
      </c>
      <c r="V41" s="11"/>
      <c r="W41" s="5"/>
    </row>
    <row r="42" spans="1:23" ht="12.75">
      <c r="A42" s="9"/>
      <c r="B42" s="10"/>
      <c r="C42" s="10"/>
      <c r="D42" s="10"/>
      <c r="E42" s="11">
        <v>0</v>
      </c>
      <c r="F42" s="11">
        <v>0</v>
      </c>
      <c r="G42" s="6"/>
      <c r="H42" s="10">
        <v>0</v>
      </c>
      <c r="I42" s="10">
        <v>0</v>
      </c>
      <c r="J42" s="9"/>
      <c r="K42" s="11"/>
      <c r="L42" s="11"/>
      <c r="M42" s="11"/>
      <c r="N42" s="11"/>
      <c r="O42" s="11"/>
      <c r="P42" s="11"/>
      <c r="Q42" s="9" t="s">
        <v>38</v>
      </c>
      <c r="R42" s="5"/>
      <c r="S42" s="5"/>
      <c r="T42" s="5"/>
      <c r="U42" s="5">
        <f t="shared" si="2"/>
        <v>0</v>
      </c>
      <c r="V42" s="11"/>
      <c r="W42" s="5"/>
    </row>
    <row r="43" spans="1:23" ht="12.75">
      <c r="A43" s="9" t="s">
        <v>39</v>
      </c>
      <c r="B43" s="10"/>
      <c r="C43" s="10"/>
      <c r="D43" s="10"/>
      <c r="E43" s="11">
        <v>4337.5</v>
      </c>
      <c r="F43" s="11">
        <v>4337.5</v>
      </c>
      <c r="G43" s="6">
        <f t="shared" si="3"/>
        <v>1</v>
      </c>
      <c r="H43" s="10">
        <v>45016.82</v>
      </c>
      <c r="I43" s="10">
        <v>67286</v>
      </c>
      <c r="J43" s="9" t="s">
        <v>39</v>
      </c>
      <c r="K43" s="11"/>
      <c r="L43" s="11"/>
      <c r="M43" s="11"/>
      <c r="N43" s="11">
        <v>0</v>
      </c>
      <c r="O43" s="11"/>
      <c r="P43" s="11"/>
      <c r="Q43" s="9" t="s">
        <v>39</v>
      </c>
      <c r="R43" s="5"/>
      <c r="S43" s="5"/>
      <c r="T43" s="5"/>
      <c r="U43" s="5">
        <f t="shared" si="2"/>
        <v>4337.5</v>
      </c>
      <c r="V43" s="11"/>
      <c r="W43" s="5"/>
    </row>
    <row r="45" spans="1:9" ht="12.75">
      <c r="A45" s="31"/>
      <c r="B45" s="32"/>
      <c r="C45" s="32"/>
      <c r="D45" s="32"/>
      <c r="E45" s="32"/>
      <c r="F45" s="32"/>
      <c r="G45" s="32"/>
      <c r="H45" s="32"/>
      <c r="I45" s="32"/>
    </row>
    <row r="46" spans="1:23" ht="13.5" thickBot="1">
      <c r="A46" s="31"/>
      <c r="B46" s="16" t="s">
        <v>17</v>
      </c>
      <c r="C46" s="16"/>
      <c r="D46" s="16"/>
      <c r="E46" s="16" t="s">
        <v>20</v>
      </c>
      <c r="F46" s="16"/>
      <c r="G46" s="16"/>
      <c r="H46" s="16" t="s">
        <v>22</v>
      </c>
      <c r="I46" s="16" t="s">
        <v>21</v>
      </c>
      <c r="K46" s="16" t="s">
        <v>17</v>
      </c>
      <c r="L46" s="16"/>
      <c r="N46" s="16" t="s">
        <v>20</v>
      </c>
      <c r="O46" s="16"/>
      <c r="P46" s="16" t="s">
        <v>22</v>
      </c>
      <c r="R46" s="16" t="s">
        <v>17</v>
      </c>
      <c r="S46" s="16"/>
      <c r="T46" s="16"/>
      <c r="U46" s="16" t="s">
        <v>20</v>
      </c>
      <c r="V46" s="16"/>
      <c r="W46" s="16" t="s">
        <v>23</v>
      </c>
    </row>
    <row r="47" spans="1:23" ht="13.5" thickBot="1">
      <c r="A47" s="33" t="s">
        <v>40</v>
      </c>
      <c r="B47" s="34">
        <f aca="true" t="shared" si="4" ref="B47:I47">SUM(B33:B43)</f>
        <v>0</v>
      </c>
      <c r="C47" s="35">
        <f t="shared" si="4"/>
        <v>0</v>
      </c>
      <c r="D47" s="35">
        <f t="shared" si="4"/>
        <v>0</v>
      </c>
      <c r="E47" s="34">
        <f t="shared" si="4"/>
        <v>135909.5</v>
      </c>
      <c r="F47" s="34">
        <f t="shared" si="4"/>
        <v>109476.94</v>
      </c>
      <c r="G47" s="52">
        <f>+F47/E47</f>
        <v>0.8055135218656533</v>
      </c>
      <c r="H47" s="36">
        <f>SUM(H33:H43)</f>
        <v>1687737.19</v>
      </c>
      <c r="I47" s="34">
        <f t="shared" si="4"/>
        <v>1748206.8699999999</v>
      </c>
      <c r="J47" s="33" t="s">
        <v>40</v>
      </c>
      <c r="K47" s="34">
        <f>SUM(K33:K43)</f>
        <v>0</v>
      </c>
      <c r="L47" s="35">
        <f>SUM(L33:L43)</f>
        <v>0</v>
      </c>
      <c r="M47" s="35">
        <f>SUM(M33:M43)</f>
        <v>0</v>
      </c>
      <c r="N47" s="34">
        <f>SUM(N33:N43)</f>
        <v>58768.67</v>
      </c>
      <c r="O47" s="34"/>
      <c r="P47" s="36">
        <f>SUM(P33:P43)</f>
        <v>0</v>
      </c>
      <c r="Q47" s="17" t="s">
        <v>40</v>
      </c>
      <c r="R47" s="18">
        <f>SUM(R33:R43)</f>
        <v>0</v>
      </c>
      <c r="S47" s="19">
        <f>SUM(S33:S43)</f>
        <v>0</v>
      </c>
      <c r="T47" s="19">
        <f>SUM(T33:T43)</f>
        <v>0</v>
      </c>
      <c r="U47" s="18">
        <f>SUM(U33:U43)</f>
        <v>194678.17</v>
      </c>
      <c r="V47" s="18"/>
      <c r="W47" s="20">
        <f>SUM(W33:W43)</f>
        <v>0</v>
      </c>
    </row>
    <row r="48" spans="1:17" ht="12.75">
      <c r="A48" s="37"/>
      <c r="B48" s="22"/>
      <c r="C48" s="23"/>
      <c r="D48" s="23"/>
      <c r="E48" s="22"/>
      <c r="F48" s="22"/>
      <c r="G48" s="22"/>
      <c r="H48" s="22"/>
      <c r="I48" s="22"/>
      <c r="Q48" s="37"/>
    </row>
    <row r="49" spans="1:9" ht="12.75">
      <c r="A49" s="21"/>
      <c r="B49" s="22"/>
      <c r="C49" s="23"/>
      <c r="D49" s="23"/>
      <c r="E49" s="22"/>
      <c r="F49" s="22"/>
      <c r="G49" s="22"/>
      <c r="H49" s="22"/>
      <c r="I49" s="22"/>
    </row>
    <row r="50" ht="13.5" thickBot="1"/>
    <row r="51" spans="1:23" ht="15" thickBot="1">
      <c r="A51" s="38" t="s">
        <v>41</v>
      </c>
      <c r="B51" s="39" t="s">
        <v>17</v>
      </c>
      <c r="C51" s="40" t="s">
        <v>18</v>
      </c>
      <c r="D51" s="40" t="s">
        <v>19</v>
      </c>
      <c r="E51" s="41" t="s">
        <v>20</v>
      </c>
      <c r="F51" s="41"/>
      <c r="G51" s="41"/>
      <c r="H51" s="42" t="s">
        <v>22</v>
      </c>
      <c r="I51" s="40" t="s">
        <v>21</v>
      </c>
      <c r="J51" s="38" t="s">
        <v>41</v>
      </c>
      <c r="K51" s="43" t="s">
        <v>17</v>
      </c>
      <c r="L51" s="40" t="s">
        <v>18</v>
      </c>
      <c r="M51" s="40" t="s">
        <v>19</v>
      </c>
      <c r="N51" s="40" t="s">
        <v>1</v>
      </c>
      <c r="O51" s="40" t="s">
        <v>21</v>
      </c>
      <c r="P51" s="42" t="s">
        <v>22</v>
      </c>
      <c r="Q51" s="38" t="s">
        <v>41</v>
      </c>
      <c r="R51" s="43" t="s">
        <v>17</v>
      </c>
      <c r="S51" s="40" t="s">
        <v>18</v>
      </c>
      <c r="T51" s="40" t="s">
        <v>19</v>
      </c>
      <c r="U51" s="40" t="s">
        <v>1</v>
      </c>
      <c r="V51" s="40" t="s">
        <v>21</v>
      </c>
      <c r="W51" s="42" t="s">
        <v>21</v>
      </c>
    </row>
    <row r="52" spans="1:23" ht="12.75">
      <c r="A52" s="44" t="s">
        <v>42</v>
      </c>
      <c r="B52" s="45">
        <f>SUM(B28)+B47</f>
        <v>0</v>
      </c>
      <c r="C52" s="46">
        <f>SUM(C28)+C47</f>
        <v>0</v>
      </c>
      <c r="D52" s="46">
        <f>SUM(D28)+D47</f>
        <v>0</v>
      </c>
      <c r="E52" s="45">
        <f>SUM(E28+E47)</f>
        <v>254780.14</v>
      </c>
      <c r="F52" s="45">
        <f>SUM(F28+F47)</f>
        <v>213387.91999999998</v>
      </c>
      <c r="G52" s="53">
        <f>+F52/E52</f>
        <v>0.8375374940919649</v>
      </c>
      <c r="H52" s="47">
        <f>SUM(H28+H47)</f>
        <v>4112703.72</v>
      </c>
      <c r="I52" s="45">
        <f>SUM(I28+I47)</f>
        <v>4084873.0942</v>
      </c>
      <c r="J52" s="44" t="s">
        <v>42</v>
      </c>
      <c r="K52" s="45">
        <f>SUM(K47+K28)</f>
        <v>0</v>
      </c>
      <c r="L52" s="46">
        <f>SUM(L47+L28)</f>
        <v>0</v>
      </c>
      <c r="M52" s="46">
        <f>SUM(M47+M28)</f>
        <v>0</v>
      </c>
      <c r="N52" s="45">
        <f>SUM(N47+N28)</f>
        <v>82214.64499999999</v>
      </c>
      <c r="O52" s="45"/>
      <c r="P52" s="47">
        <f>SUM(P47+P28)</f>
        <v>0</v>
      </c>
      <c r="Q52" s="44" t="s">
        <v>42</v>
      </c>
      <c r="R52" s="45">
        <f>R47+R28</f>
        <v>0</v>
      </c>
      <c r="S52" s="45">
        <f>S47+S28</f>
        <v>0</v>
      </c>
      <c r="T52" s="45">
        <f>T47+T28</f>
        <v>0</v>
      </c>
      <c r="U52" s="60">
        <f>U47+U28</f>
        <v>336994.78500000003</v>
      </c>
      <c r="V52" s="61"/>
      <c r="W52" s="62">
        <f>W47+W28</f>
        <v>0</v>
      </c>
    </row>
    <row r="53" spans="1:23" ht="13.5" thickBot="1">
      <c r="A53" s="48" t="s">
        <v>43</v>
      </c>
      <c r="B53" s="49"/>
      <c r="C53" s="49"/>
      <c r="D53" s="49"/>
      <c r="E53" s="49"/>
      <c r="F53" s="49"/>
      <c r="G53" s="49"/>
      <c r="H53" s="50"/>
      <c r="I53" s="49"/>
      <c r="J53" s="48" t="s">
        <v>44</v>
      </c>
      <c r="K53" s="49"/>
      <c r="L53" s="49"/>
      <c r="M53" s="49"/>
      <c r="N53" s="49"/>
      <c r="O53" s="49"/>
      <c r="P53" s="50"/>
      <c r="Q53" s="48" t="s">
        <v>45</v>
      </c>
      <c r="R53" s="49"/>
      <c r="S53" s="49"/>
      <c r="T53" s="49"/>
      <c r="U53" s="63"/>
      <c r="V53" s="49"/>
      <c r="W53" s="50"/>
    </row>
  </sheetData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68" r:id="rId2"/>
  <colBreaks count="2" manualBreakCount="2">
    <brk id="9" min="7" max="53" man="1"/>
    <brk id="16" min="7" max="5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X042322</dc:creator>
  <cp:keywords/>
  <dc:description/>
  <cp:lastModifiedBy>D446955</cp:lastModifiedBy>
  <cp:lastPrinted>2013-01-28T07:30:07Z</cp:lastPrinted>
  <dcterms:created xsi:type="dcterms:W3CDTF">2011-05-31T07:22:19Z</dcterms:created>
  <dcterms:modified xsi:type="dcterms:W3CDTF">2013-10-16T08:37:24Z</dcterms:modified>
  <cp:category/>
  <cp:version/>
  <cp:contentType/>
  <cp:contentStatus/>
</cp:coreProperties>
</file>