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Hoja1" sheetId="1" r:id="rId1"/>
    <sheet name="03-05-04" sheetId="2" r:id="rId2"/>
    <sheet name="29-04-04" sheetId="3" r:id="rId3"/>
    <sheet name="27-04-04" sheetId="4" r:id="rId4"/>
    <sheet name="22-04-04" sheetId="5" r:id="rId5"/>
    <sheet name="20-04-04" sheetId="6" r:id="rId6"/>
  </sheets>
  <definedNames>
    <definedName name="_xlnm.Print_Area" localSheetId="1">'03-05-04'!$B$4:$I$29</definedName>
    <definedName name="_xlnm.Print_Area" localSheetId="5">'20-04-04'!$B$4:$H$29</definedName>
    <definedName name="_xlnm.Print_Area" localSheetId="4">'22-04-04'!$B$4:$H$29</definedName>
    <definedName name="_xlnm.Print_Area" localSheetId="3">'27-04-04'!$B$4:$H$29</definedName>
    <definedName name="_xlnm.Print_Area" localSheetId="2">'29-04-04'!$B$4:$H$29</definedName>
    <definedName name="_xlnm.Print_Area" localSheetId="0">'Hoja1'!$B$3:$P$27</definedName>
  </definedNames>
  <calcPr fullCalcOnLoad="1"/>
</workbook>
</file>

<file path=xl/sharedStrings.xml><?xml version="1.0" encoding="utf-8"?>
<sst xmlns="http://schemas.openxmlformats.org/spreadsheetml/2006/main" count="108" uniqueCount="27">
  <si>
    <t>Total</t>
  </si>
  <si>
    <t>Total médicos</t>
  </si>
  <si>
    <t>H.Navarra</t>
  </si>
  <si>
    <t>H.V.Camino</t>
  </si>
  <si>
    <t>C.Ubarmin</t>
  </si>
  <si>
    <t>H.Tudela</t>
  </si>
  <si>
    <t>H.Estella</t>
  </si>
  <si>
    <t>Médicos Mañana</t>
  </si>
  <si>
    <t>Sérvicios Mínimos</t>
  </si>
  <si>
    <t>T.Mañana SIN Minimos</t>
  </si>
  <si>
    <t>Médicos huelga</t>
  </si>
  <si>
    <t>% Seguimiento</t>
  </si>
  <si>
    <t>INTERVENCIONES</t>
  </si>
  <si>
    <t>Anuladas</t>
  </si>
  <si>
    <t>Totales</t>
  </si>
  <si>
    <t>% Anuladas</t>
  </si>
  <si>
    <t>CONSULTAS</t>
  </si>
  <si>
    <t>DESPROGRAMACIONES</t>
  </si>
  <si>
    <t>Hospital Navarra</t>
  </si>
  <si>
    <t>Hospital V.Camino</t>
  </si>
  <si>
    <t>Clinica Ubarmin</t>
  </si>
  <si>
    <t>Hospital Tudela</t>
  </si>
  <si>
    <t>Hospital Estella</t>
  </si>
  <si>
    <t>Consultas</t>
  </si>
  <si>
    <t>Intervenciones</t>
  </si>
  <si>
    <t>Ambulatorios</t>
  </si>
  <si>
    <t>Minimos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</si>
</sst>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dd/mm/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17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workbookViewId="0" topLeftCell="A10">
      <selection activeCell="B2" sqref="B2"/>
    </sheetView>
  </sheetViews>
  <sheetFormatPr defaultColWidth="11.421875" defaultRowHeight="12.75"/>
  <cols>
    <col min="1" max="1" width="5.28125" style="0" customWidth="1"/>
    <col min="2" max="2" width="16.421875" style="0" bestFit="1" customWidth="1"/>
    <col min="3" max="3" width="8.28125" style="15" customWidth="1"/>
    <col min="4" max="4" width="7.28125" style="15" customWidth="1"/>
    <col min="5" max="5" width="2.421875" style="15" customWidth="1"/>
    <col min="6" max="6" width="7.8515625" style="15" customWidth="1"/>
    <col min="7" max="7" width="6.140625" style="15" customWidth="1"/>
    <col min="8" max="8" width="2.421875" style="0" customWidth="1"/>
    <col min="9" max="9" width="6.57421875" style="15" customWidth="1"/>
    <col min="10" max="10" width="6.421875" style="15" customWidth="1"/>
    <col min="11" max="11" width="2.421875" style="0" customWidth="1"/>
    <col min="12" max="12" width="7.421875" style="15" customWidth="1"/>
    <col min="13" max="13" width="6.7109375" style="15" customWidth="1"/>
    <col min="14" max="14" width="1.7109375" style="0" customWidth="1"/>
    <col min="15" max="15" width="7.421875" style="15" bestFit="1" customWidth="1"/>
    <col min="16" max="16" width="6.7109375" style="15" customWidth="1"/>
    <col min="17" max="17" width="9.00390625" style="0" customWidth="1"/>
  </cols>
  <sheetData>
    <row r="3" spans="3:16" ht="12.75">
      <c r="C3" s="25">
        <v>38097</v>
      </c>
      <c r="D3" s="26"/>
      <c r="F3" s="25">
        <v>38099</v>
      </c>
      <c r="G3" s="26"/>
      <c r="I3" s="25">
        <v>38104</v>
      </c>
      <c r="J3" s="26"/>
      <c r="L3" s="25">
        <v>38106</v>
      </c>
      <c r="M3" s="26"/>
      <c r="O3" s="25">
        <v>38110</v>
      </c>
      <c r="P3" s="26"/>
    </row>
    <row r="5" spans="2:16" ht="12.75">
      <c r="B5" t="s">
        <v>18</v>
      </c>
      <c r="C5" s="6">
        <f>+'20-04-04'!C16</f>
        <v>0.4888888888888889</v>
      </c>
      <c r="D5" s="14">
        <f>+'20-04-04'!C14</f>
        <v>110</v>
      </c>
      <c r="E5" s="6"/>
      <c r="F5" s="6">
        <f>+'22-04-04'!C16</f>
        <v>0.37777777777777777</v>
      </c>
      <c r="G5" s="14">
        <f>+'22-04-04'!C14</f>
        <v>85</v>
      </c>
      <c r="H5" s="16"/>
      <c r="I5" s="6">
        <f>+'27-04-04'!C16</f>
        <v>0.49107142857142855</v>
      </c>
      <c r="J5" s="14">
        <f>+'27-04-04'!C14</f>
        <v>110</v>
      </c>
      <c r="K5" s="16"/>
      <c r="L5" s="6">
        <f>+'29-04-04'!C16</f>
        <v>0.4330357142857143</v>
      </c>
      <c r="M5" s="14">
        <f>+'29-04-04'!C14</f>
        <v>97</v>
      </c>
      <c r="N5" s="16"/>
      <c r="O5" s="6">
        <f>+'03-05-04'!C16</f>
        <v>0.45614035087719296</v>
      </c>
      <c r="P5" s="14">
        <f>+'03-05-04'!C14</f>
        <v>78</v>
      </c>
    </row>
    <row r="6" spans="3:16" ht="12.75">
      <c r="C6" s="6"/>
      <c r="D6" s="14"/>
      <c r="E6" s="6"/>
      <c r="F6" s="6"/>
      <c r="G6" s="14"/>
      <c r="H6" s="16"/>
      <c r="I6" s="6"/>
      <c r="J6" s="14"/>
      <c r="K6" s="16"/>
      <c r="L6" s="6"/>
      <c r="M6" s="14"/>
      <c r="N6" s="16"/>
      <c r="O6" s="6"/>
      <c r="P6" s="14"/>
    </row>
    <row r="7" spans="2:16" ht="12.75">
      <c r="B7" t="s">
        <v>19</v>
      </c>
      <c r="C7" s="6">
        <f>+'20-04-04'!D16</f>
        <v>0.2873134328358209</v>
      </c>
      <c r="D7" s="14">
        <f>+'20-04-04'!D14</f>
        <v>77</v>
      </c>
      <c r="E7" s="6"/>
      <c r="F7" s="6">
        <f>+'22-04-04'!D16</f>
        <v>0.2947761194029851</v>
      </c>
      <c r="G7" s="14">
        <f>+'22-04-04'!D14</f>
        <v>79</v>
      </c>
      <c r="H7" s="16"/>
      <c r="I7" s="6">
        <f>+'27-04-04'!D16</f>
        <v>0.2835820895522388</v>
      </c>
      <c r="J7" s="14">
        <f>+'27-04-04'!D14</f>
        <v>76</v>
      </c>
      <c r="K7" s="16"/>
      <c r="L7" s="6">
        <f>+'29-04-04'!D16</f>
        <v>0.2798507462686567</v>
      </c>
      <c r="M7" s="14">
        <f>+'29-04-04'!D14</f>
        <v>75</v>
      </c>
      <c r="N7" s="16"/>
      <c r="O7" s="6">
        <f>+'03-05-04'!D16</f>
        <v>0.26851851851851855</v>
      </c>
      <c r="P7" s="14">
        <f>+'03-05-04'!D14</f>
        <v>58</v>
      </c>
    </row>
    <row r="8" spans="3:16" ht="12.75">
      <c r="C8" s="6"/>
      <c r="D8" s="14"/>
      <c r="E8" s="6"/>
      <c r="F8" s="6"/>
      <c r="G8" s="14"/>
      <c r="H8" s="16"/>
      <c r="I8" s="6"/>
      <c r="J8" s="14"/>
      <c r="K8" s="16"/>
      <c r="L8" s="6"/>
      <c r="M8" s="14"/>
      <c r="N8" s="16"/>
      <c r="O8" s="6"/>
      <c r="P8" s="14"/>
    </row>
    <row r="9" spans="2:16" ht="12.75">
      <c r="B9" t="s">
        <v>20</v>
      </c>
      <c r="C9" s="6">
        <f>+'20-04-04'!E16</f>
        <v>0.4722222222222222</v>
      </c>
      <c r="D9" s="14">
        <f>+'20-04-04'!E14</f>
        <v>17</v>
      </c>
      <c r="E9" s="6"/>
      <c r="F9" s="6">
        <f>+'22-04-04'!E16</f>
        <v>0.5135135135135135</v>
      </c>
      <c r="G9" s="14">
        <f>+'22-04-04'!E14</f>
        <v>19</v>
      </c>
      <c r="H9" s="16"/>
      <c r="I9" s="6">
        <f>+'27-04-04'!E16</f>
        <v>0.3888888888888889</v>
      </c>
      <c r="J9" s="14">
        <f>+'27-04-04'!E14</f>
        <v>14</v>
      </c>
      <c r="K9" s="16"/>
      <c r="L9" s="6">
        <f>+'29-04-04'!E16</f>
        <v>0.35294117647058826</v>
      </c>
      <c r="M9" s="14">
        <f>+'29-04-04'!E14</f>
        <v>12</v>
      </c>
      <c r="N9" s="16"/>
      <c r="O9" s="6">
        <f>+'03-05-04'!E16</f>
        <v>0.28</v>
      </c>
      <c r="P9" s="14">
        <f>+'03-05-04'!E14</f>
        <v>7</v>
      </c>
    </row>
    <row r="10" spans="3:16" ht="12.75">
      <c r="C10" s="6"/>
      <c r="D10" s="14"/>
      <c r="E10" s="6"/>
      <c r="F10" s="6"/>
      <c r="G10" s="14"/>
      <c r="H10" s="16"/>
      <c r="I10" s="6"/>
      <c r="J10" s="14"/>
      <c r="K10" s="16"/>
      <c r="L10" s="6"/>
      <c r="M10" s="14"/>
      <c r="N10" s="16"/>
      <c r="O10" s="6"/>
      <c r="P10" s="14"/>
    </row>
    <row r="11" spans="2:16" ht="12.75">
      <c r="B11" t="s">
        <v>25</v>
      </c>
      <c r="C11" s="6"/>
      <c r="D11" s="14"/>
      <c r="E11" s="6"/>
      <c r="F11" s="6"/>
      <c r="G11" s="14"/>
      <c r="H11" s="16"/>
      <c r="I11" s="6"/>
      <c r="J11" s="14"/>
      <c r="K11" s="16"/>
      <c r="L11" s="6"/>
      <c r="M11" s="14"/>
      <c r="N11" s="16"/>
      <c r="O11" s="6">
        <f>+'03-05-04'!F16</f>
        <v>0.5</v>
      </c>
      <c r="P11" s="14">
        <f>+'03-05-04'!F14</f>
        <v>3</v>
      </c>
    </row>
    <row r="12" spans="3:16" ht="12.75">
      <c r="C12" s="6"/>
      <c r="D12" s="14"/>
      <c r="E12" s="6"/>
      <c r="F12" s="6"/>
      <c r="G12" s="14"/>
      <c r="H12" s="16"/>
      <c r="I12" s="6"/>
      <c r="J12" s="14"/>
      <c r="K12" s="16"/>
      <c r="L12" s="6"/>
      <c r="M12" s="14"/>
      <c r="N12" s="16"/>
      <c r="O12" s="6"/>
      <c r="P12" s="14"/>
    </row>
    <row r="13" spans="2:16" ht="12.75">
      <c r="B13" t="s">
        <v>21</v>
      </c>
      <c r="C13" s="6">
        <f>+'20-04-04'!F16</f>
        <v>0.4642857142857143</v>
      </c>
      <c r="D13" s="14">
        <f>+'20-04-04'!F14</f>
        <v>26</v>
      </c>
      <c r="E13" s="6"/>
      <c r="F13" s="6">
        <f>+'22-04-04'!F16</f>
        <v>0.43137254901960786</v>
      </c>
      <c r="G13" s="14">
        <f>+'22-04-04'!F14</f>
        <v>22</v>
      </c>
      <c r="H13" s="16"/>
      <c r="I13" s="6">
        <f>+'27-04-04'!F16</f>
        <v>0.4909090909090909</v>
      </c>
      <c r="J13" s="14">
        <f>+'27-04-04'!F14</f>
        <v>27</v>
      </c>
      <c r="K13" s="16"/>
      <c r="L13" s="6">
        <f>+'29-04-04'!F16</f>
        <v>0.4</v>
      </c>
      <c r="M13" s="14">
        <f>+'29-04-04'!F14</f>
        <v>20</v>
      </c>
      <c r="N13" s="16"/>
      <c r="O13" s="6">
        <f>+'03-05-04'!G16</f>
        <v>0.42105263157894735</v>
      </c>
      <c r="P13" s="14">
        <f>+'03-05-04'!G14</f>
        <v>16</v>
      </c>
    </row>
    <row r="14" spans="3:16" ht="12.75">
      <c r="C14" s="6"/>
      <c r="D14" s="14"/>
      <c r="E14" s="6"/>
      <c r="F14" s="6"/>
      <c r="G14" s="14"/>
      <c r="H14" s="16"/>
      <c r="I14" s="6"/>
      <c r="J14" s="14"/>
      <c r="K14" s="16"/>
      <c r="L14" s="6"/>
      <c r="M14" s="14"/>
      <c r="N14" s="16"/>
      <c r="O14" s="6"/>
      <c r="P14" s="14"/>
    </row>
    <row r="15" spans="2:16" ht="12.75">
      <c r="B15" t="s">
        <v>22</v>
      </c>
      <c r="C15" s="6">
        <f>+'20-04-04'!G16</f>
        <v>0.36538461538461536</v>
      </c>
      <c r="D15" s="14">
        <f>+'20-04-04'!G14</f>
        <v>19</v>
      </c>
      <c r="E15" s="6"/>
      <c r="F15" s="6">
        <f>+'22-04-04'!G16</f>
        <v>0.36538461538461536</v>
      </c>
      <c r="G15" s="14">
        <f>+'22-04-04'!G14</f>
        <v>19</v>
      </c>
      <c r="H15" s="16"/>
      <c r="I15" s="6">
        <f>+'27-04-04'!G16</f>
        <v>0.4117647058823529</v>
      </c>
      <c r="J15" s="14">
        <f>+'27-04-04'!G14</f>
        <v>21</v>
      </c>
      <c r="K15" s="16"/>
      <c r="L15" s="6">
        <f>+'29-04-04'!G16</f>
        <v>0.37254901960784315</v>
      </c>
      <c r="M15" s="14">
        <f>+'29-04-04'!G14</f>
        <v>19</v>
      </c>
      <c r="N15" s="16"/>
      <c r="O15" s="6">
        <f>+'03-05-04'!H16</f>
        <v>0.2972972972972973</v>
      </c>
      <c r="P15" s="14">
        <f>+'03-05-04'!H14</f>
        <v>11</v>
      </c>
    </row>
    <row r="16" spans="3:16" ht="12.75">
      <c r="C16" s="6"/>
      <c r="D16" s="14"/>
      <c r="E16" s="6"/>
      <c r="F16" s="6"/>
      <c r="G16" s="14"/>
      <c r="H16" s="16"/>
      <c r="I16" s="6"/>
      <c r="J16" s="14"/>
      <c r="K16" s="16"/>
      <c r="L16" s="6"/>
      <c r="M16" s="14"/>
      <c r="N16" s="16"/>
      <c r="O16" s="6"/>
      <c r="P16" s="14"/>
    </row>
    <row r="17" spans="2:16" ht="12.75">
      <c r="B17" s="15" t="s">
        <v>0</v>
      </c>
      <c r="C17" s="7">
        <f>+'20-04-04'!H16</f>
        <v>0.39089481946624804</v>
      </c>
      <c r="D17" s="17">
        <f>SUM(D5:D16)</f>
        <v>249</v>
      </c>
      <c r="E17" s="6"/>
      <c r="F17" s="7">
        <f>+'22-04-04'!H16</f>
        <v>0.353870458135861</v>
      </c>
      <c r="G17" s="17">
        <f>SUM(G4:G16)</f>
        <v>224</v>
      </c>
      <c r="H17" s="16"/>
      <c r="I17" s="7">
        <f>+'27-04-04'!H16</f>
        <v>0.3911671924290221</v>
      </c>
      <c r="J17" s="17">
        <f>SUM(J4:J16)</f>
        <v>248</v>
      </c>
      <c r="K17" s="16"/>
      <c r="L17" s="7">
        <f>+'29-04-04'!H16</f>
        <v>0.35566188197767146</v>
      </c>
      <c r="M17" s="17">
        <f>+'29-04-04'!H14</f>
        <v>223</v>
      </c>
      <c r="N17" s="16"/>
      <c r="O17" s="7">
        <f>+'03-05-04'!I16</f>
        <v>0.3509127789046653</v>
      </c>
      <c r="P17" s="17">
        <f>+'03-05-04'!I14</f>
        <v>173</v>
      </c>
    </row>
    <row r="18" spans="2:16" ht="12.75">
      <c r="B18" s="15"/>
      <c r="C18" s="7"/>
      <c r="D18" s="17"/>
      <c r="E18" s="6"/>
      <c r="F18" s="7"/>
      <c r="G18" s="17"/>
      <c r="H18" s="16"/>
      <c r="I18" s="7"/>
      <c r="J18" s="17"/>
      <c r="K18" s="16"/>
      <c r="L18" s="7"/>
      <c r="M18" s="17"/>
      <c r="N18" s="16"/>
      <c r="O18" s="7"/>
      <c r="P18" s="17"/>
    </row>
    <row r="19" spans="2:16" s="19" customFormat="1" ht="12.75">
      <c r="B19" s="20" t="s">
        <v>26</v>
      </c>
      <c r="C19" s="21"/>
      <c r="D19" s="22">
        <f>+'20-04-04'!H10</f>
        <v>116</v>
      </c>
      <c r="E19" s="23"/>
      <c r="F19" s="21"/>
      <c r="G19" s="22">
        <f>+'22-04-04'!H10</f>
        <v>116</v>
      </c>
      <c r="H19" s="24"/>
      <c r="I19" s="21"/>
      <c r="J19" s="22">
        <f>+'27-04-04'!H10</f>
        <v>119</v>
      </c>
      <c r="K19" s="24"/>
      <c r="L19" s="21"/>
      <c r="M19" s="22">
        <f>+'29-04-04'!H10</f>
        <v>118</v>
      </c>
      <c r="N19" s="24"/>
      <c r="O19" s="21"/>
      <c r="P19" s="22">
        <f>+'03-05-04'!I10</f>
        <v>274</v>
      </c>
    </row>
    <row r="20" spans="2:16" s="19" customFormat="1" ht="12.75">
      <c r="B20" s="20"/>
      <c r="C20" s="21"/>
      <c r="D20" s="22"/>
      <c r="E20" s="23"/>
      <c r="F20" s="21"/>
      <c r="G20" s="22"/>
      <c r="H20" s="24"/>
      <c r="I20" s="21"/>
      <c r="J20" s="22"/>
      <c r="K20" s="24"/>
      <c r="L20" s="21"/>
      <c r="M20" s="22"/>
      <c r="N20" s="24"/>
      <c r="O20" s="21"/>
      <c r="P20" s="22"/>
    </row>
    <row r="21" spans="2:16" s="19" customFormat="1" ht="12.75">
      <c r="B21" s="20"/>
      <c r="C21" s="21"/>
      <c r="D21" s="22"/>
      <c r="E21" s="23"/>
      <c r="F21" s="21"/>
      <c r="G21" s="22"/>
      <c r="H21" s="24"/>
      <c r="I21" s="21"/>
      <c r="J21" s="22"/>
      <c r="K21" s="24"/>
      <c r="L21" s="21"/>
      <c r="M21" s="22"/>
      <c r="N21" s="24"/>
      <c r="O21" s="21"/>
      <c r="P21" s="22"/>
    </row>
    <row r="22" spans="3:16" ht="12.75">
      <c r="C22" s="6"/>
      <c r="D22" s="14"/>
      <c r="E22" s="6"/>
      <c r="F22" s="6"/>
      <c r="G22" s="14"/>
      <c r="H22" s="16"/>
      <c r="I22" s="6"/>
      <c r="J22" s="14"/>
      <c r="K22" s="16"/>
      <c r="L22" s="6"/>
      <c r="M22" s="14"/>
      <c r="N22" s="16"/>
      <c r="O22" s="6"/>
      <c r="P22" s="14"/>
    </row>
    <row r="23" spans="2:16" ht="12.75">
      <c r="B23" s="18" t="s">
        <v>17</v>
      </c>
      <c r="C23" s="6"/>
      <c r="D23" s="14"/>
      <c r="E23" s="6"/>
      <c r="F23" s="6"/>
      <c r="G23" s="14"/>
      <c r="H23" s="16"/>
      <c r="I23" s="6"/>
      <c r="J23" s="14"/>
      <c r="K23" s="16"/>
      <c r="L23" s="6"/>
      <c r="M23" s="14"/>
      <c r="N23" s="16"/>
      <c r="O23" s="6"/>
      <c r="P23" s="14"/>
    </row>
    <row r="24" spans="3:16" ht="12.75">
      <c r="C24" s="6"/>
      <c r="D24" s="14"/>
      <c r="E24" s="6"/>
      <c r="F24" s="6"/>
      <c r="G24" s="14"/>
      <c r="H24" s="16"/>
      <c r="I24" s="6"/>
      <c r="J24" s="14"/>
      <c r="K24" s="16"/>
      <c r="L24" s="6"/>
      <c r="M24" s="14"/>
      <c r="N24" s="16"/>
      <c r="O24" s="6"/>
      <c r="P24" s="14"/>
    </row>
    <row r="25" spans="2:17" ht="12.75">
      <c r="B25" t="s">
        <v>23</v>
      </c>
      <c r="C25" s="6">
        <f>+'20-04-04'!H29</f>
        <v>0.2619047619047619</v>
      </c>
      <c r="D25" s="14">
        <f>+'20-04-04'!H27</f>
        <v>341</v>
      </c>
      <c r="E25" s="6"/>
      <c r="F25" s="6">
        <f>+'22-04-04'!H29</f>
        <v>0.30096308186195825</v>
      </c>
      <c r="G25" s="14">
        <f>+'22-04-04'!H27</f>
        <v>375</v>
      </c>
      <c r="H25" s="16"/>
      <c r="I25" s="6">
        <f>+'27-04-04'!H29</f>
        <v>0.26739640344018767</v>
      </c>
      <c r="J25" s="14">
        <f>+'27-04-04'!H27</f>
        <v>342</v>
      </c>
      <c r="K25" s="16"/>
      <c r="L25" s="6">
        <f>+'29-04-04'!H29</f>
        <v>0.2683881064162754</v>
      </c>
      <c r="M25" s="14">
        <f>+'29-04-04'!H27</f>
        <v>343</v>
      </c>
      <c r="N25" s="16"/>
      <c r="O25" s="6">
        <f>+'03-05-04'!I24</f>
        <v>0</v>
      </c>
      <c r="P25" s="14">
        <f>+'03-05-04'!I22</f>
        <v>0</v>
      </c>
      <c r="Q25" s="1">
        <f>+M25+J25+G25+D25+M25</f>
        <v>1744</v>
      </c>
    </row>
    <row r="26" spans="3:17" ht="12.75">
      <c r="C26" s="6"/>
      <c r="D26" s="14"/>
      <c r="E26" s="6"/>
      <c r="F26" s="6"/>
      <c r="G26" s="6"/>
      <c r="H26" s="16"/>
      <c r="I26" s="6"/>
      <c r="J26" s="6"/>
      <c r="K26" s="16"/>
      <c r="L26" s="6"/>
      <c r="M26" s="6"/>
      <c r="N26" s="16"/>
      <c r="O26" s="6"/>
      <c r="P26" s="6"/>
      <c r="Q26" s="1"/>
    </row>
    <row r="27" spans="2:17" ht="12.75">
      <c r="B27" t="s">
        <v>24</v>
      </c>
      <c r="C27" s="6">
        <f>+'20-04-04'!H24</f>
        <v>0.20618556701030927</v>
      </c>
      <c r="D27" s="14">
        <f>+'20-04-04'!H22</f>
        <v>20</v>
      </c>
      <c r="E27" s="6"/>
      <c r="F27" s="6">
        <f>+'22-04-04'!H24</f>
        <v>0.13541666666666666</v>
      </c>
      <c r="G27" s="14">
        <f>+'22-04-04'!H22</f>
        <v>13</v>
      </c>
      <c r="H27" s="16"/>
      <c r="I27" s="6">
        <f>+'27-04-04'!H24</f>
        <v>0.14018691588785046</v>
      </c>
      <c r="J27" s="14">
        <f>+'27-04-04'!H22</f>
        <v>15</v>
      </c>
      <c r="K27" s="16"/>
      <c r="L27" s="6">
        <f>+'29-04-04'!H24</f>
        <v>0.0784313725490196</v>
      </c>
      <c r="M27" s="14">
        <f>+'29-04-04'!H22</f>
        <v>8</v>
      </c>
      <c r="N27" s="16"/>
      <c r="O27" s="6">
        <f>+'03-05-04'!I29</f>
        <v>0</v>
      </c>
      <c r="P27" s="14">
        <f>+'03-05-04'!I27</f>
        <v>0</v>
      </c>
      <c r="Q27" s="1">
        <f>+M27+J27+G27+D27+M27</f>
        <v>64</v>
      </c>
    </row>
    <row r="28" spans="4:7" ht="12.75">
      <c r="D28" s="14"/>
      <c r="G28" s="14"/>
    </row>
    <row r="29" ht="12.75">
      <c r="D29" s="14"/>
    </row>
    <row r="30" ht="12.75">
      <c r="D30" s="14"/>
    </row>
  </sheetData>
  <mergeCells count="5">
    <mergeCell ref="O3:P3"/>
    <mergeCell ref="C3:D3"/>
    <mergeCell ref="F3:G3"/>
    <mergeCell ref="I3:J3"/>
    <mergeCell ref="L3:M3"/>
  </mergeCells>
  <printOptions horizontalCentered="1"/>
  <pageMargins left="0.3937007874015748" right="0.3937007874015748" top="1.59" bottom="0.5905511811023623" header="0.66" footer="0.1968503937007874"/>
  <pageSetup orientation="landscape" paperSize="9" scale="140" r:id="rId1"/>
  <headerFooter alignWithMargins="0">
    <oddHeader>&amp;CEVOLUCION SEGUIMIENTO HUELGA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tabSelected="1" workbookViewId="0" topLeftCell="A9">
      <selection activeCell="B32" sqref="B32"/>
    </sheetView>
  </sheetViews>
  <sheetFormatPr defaultColWidth="11.421875" defaultRowHeight="12.75"/>
  <cols>
    <col min="1" max="1" width="7.00390625" style="1" customWidth="1"/>
    <col min="2" max="2" width="20.00390625" style="1" customWidth="1"/>
    <col min="3" max="9" width="11.421875" style="1" customWidth="1"/>
    <col min="10" max="10" width="2.140625" style="1" customWidth="1"/>
    <col min="11" max="16384" width="11.421875" style="1" customWidth="1"/>
  </cols>
  <sheetData>
    <row r="2" ht="12.75">
      <c r="B2" s="13">
        <v>38110</v>
      </c>
    </row>
    <row r="4" spans="3:9" ht="12.75">
      <c r="C4" s="2" t="s">
        <v>2</v>
      </c>
      <c r="D4" s="2" t="s">
        <v>3</v>
      </c>
      <c r="E4" s="2" t="s">
        <v>4</v>
      </c>
      <c r="F4" s="2" t="s">
        <v>25</v>
      </c>
      <c r="G4" s="2" t="s">
        <v>5</v>
      </c>
      <c r="H4" s="2" t="s">
        <v>6</v>
      </c>
      <c r="I4" s="2" t="s">
        <v>0</v>
      </c>
    </row>
    <row r="6" spans="2:9" ht="12.75">
      <c r="B6" s="1" t="s">
        <v>1</v>
      </c>
      <c r="C6" s="1">
        <v>292</v>
      </c>
      <c r="D6" s="1">
        <v>366</v>
      </c>
      <c r="E6" s="1">
        <v>49</v>
      </c>
      <c r="F6" s="1">
        <v>9</v>
      </c>
      <c r="G6" s="1">
        <v>105</v>
      </c>
      <c r="H6" s="1">
        <v>71</v>
      </c>
      <c r="I6" s="1">
        <f>SUM(C6:H6)</f>
        <v>892</v>
      </c>
    </row>
    <row r="8" spans="2:9" ht="12.75">
      <c r="B8" s="1" t="s">
        <v>7</v>
      </c>
      <c r="C8" s="1">
        <v>262</v>
      </c>
      <c r="D8" s="1">
        <v>307</v>
      </c>
      <c r="E8" s="1">
        <v>42</v>
      </c>
      <c r="F8" s="1">
        <v>8</v>
      </c>
      <c r="G8" s="1">
        <v>82</v>
      </c>
      <c r="H8" s="1">
        <v>66</v>
      </c>
      <c r="I8" s="1">
        <f>SUM(C8:H8)</f>
        <v>767</v>
      </c>
    </row>
    <row r="10" spans="2:9" ht="12.75">
      <c r="B10" s="1" t="s">
        <v>8</v>
      </c>
      <c r="C10" s="1">
        <v>91</v>
      </c>
      <c r="D10" s="1">
        <v>91</v>
      </c>
      <c r="E10" s="1">
        <v>17</v>
      </c>
      <c r="F10" s="1">
        <v>2</v>
      </c>
      <c r="G10" s="1">
        <v>44</v>
      </c>
      <c r="H10" s="1">
        <v>29</v>
      </c>
      <c r="I10" s="1">
        <f>SUM(C10:H10)</f>
        <v>274</v>
      </c>
    </row>
    <row r="12" spans="2:9" ht="12.75">
      <c r="B12" s="1" t="s">
        <v>9</v>
      </c>
      <c r="C12" s="1">
        <f aca="true" t="shared" si="0" ref="C12:I12">+C8-C10</f>
        <v>171</v>
      </c>
      <c r="D12" s="1">
        <f t="shared" si="0"/>
        <v>216</v>
      </c>
      <c r="E12" s="1">
        <f t="shared" si="0"/>
        <v>25</v>
      </c>
      <c r="F12" s="1">
        <f>+F8-F10</f>
        <v>6</v>
      </c>
      <c r="G12" s="1">
        <f t="shared" si="0"/>
        <v>38</v>
      </c>
      <c r="H12" s="1">
        <f t="shared" si="0"/>
        <v>37</v>
      </c>
      <c r="I12" s="1">
        <f t="shared" si="0"/>
        <v>493</v>
      </c>
    </row>
    <row r="14" spans="2:9" ht="12.75">
      <c r="B14" s="1" t="s">
        <v>10</v>
      </c>
      <c r="C14" s="1">
        <v>78</v>
      </c>
      <c r="D14" s="1">
        <v>58</v>
      </c>
      <c r="E14" s="1">
        <v>7</v>
      </c>
      <c r="F14" s="1">
        <v>3</v>
      </c>
      <c r="G14" s="1">
        <v>16</v>
      </c>
      <c r="H14" s="1">
        <v>11</v>
      </c>
      <c r="I14" s="1">
        <f>SUM(C14:H14)</f>
        <v>173</v>
      </c>
    </row>
    <row r="15" ht="13.5" thickBot="1"/>
    <row r="16" spans="2:9" ht="13.5" thickBot="1">
      <c r="B16" s="2" t="s">
        <v>11</v>
      </c>
      <c r="C16" s="3">
        <f aca="true" t="shared" si="1" ref="C16:I16">+C14/C12</f>
        <v>0.45614035087719296</v>
      </c>
      <c r="D16" s="3">
        <f t="shared" si="1"/>
        <v>0.26851851851851855</v>
      </c>
      <c r="E16" s="3">
        <f t="shared" si="1"/>
        <v>0.28</v>
      </c>
      <c r="F16" s="3">
        <f>+F14/F12</f>
        <v>0.5</v>
      </c>
      <c r="G16" s="3">
        <f t="shared" si="1"/>
        <v>0.42105263157894735</v>
      </c>
      <c r="H16" s="4">
        <f t="shared" si="1"/>
        <v>0.2972972972972973</v>
      </c>
      <c r="I16" s="5">
        <f t="shared" si="1"/>
        <v>0.3509127789046653</v>
      </c>
    </row>
    <row r="17" spans="2:9" ht="12.75">
      <c r="B17" s="9"/>
      <c r="C17" s="10"/>
      <c r="D17" s="10"/>
      <c r="E17" s="10"/>
      <c r="F17" s="10"/>
      <c r="G17" s="10"/>
      <c r="H17" s="10"/>
      <c r="I17" s="11"/>
    </row>
    <row r="18" spans="2:9" ht="12.75">
      <c r="B18" s="9"/>
      <c r="C18" s="10"/>
      <c r="D18" s="10"/>
      <c r="E18" s="10"/>
      <c r="F18" s="10"/>
      <c r="G18" s="10"/>
      <c r="H18" s="10"/>
      <c r="I18" s="11"/>
    </row>
    <row r="19" spans="2:9" ht="12.75">
      <c r="B19" s="12"/>
      <c r="C19" s="10"/>
      <c r="D19" s="10"/>
      <c r="E19" s="10"/>
      <c r="F19" s="10"/>
      <c r="G19" s="10"/>
      <c r="H19" s="10"/>
      <c r="I19" s="11"/>
    </row>
    <row r="21" ht="12.75">
      <c r="B21" s="8"/>
    </row>
    <row r="24" spans="3:9" ht="12.75">
      <c r="C24" s="6"/>
      <c r="D24" s="6"/>
      <c r="E24" s="6"/>
      <c r="F24" s="6"/>
      <c r="G24" s="6"/>
      <c r="H24" s="6"/>
      <c r="I24" s="7"/>
    </row>
    <row r="26" ht="12.75">
      <c r="B26" s="8"/>
    </row>
    <row r="27" spans="3:6" ht="12.75">
      <c r="C27" s="27"/>
      <c r="D27" s="27"/>
      <c r="E27" s="27"/>
      <c r="F27" s="14"/>
    </row>
    <row r="28" spans="3:6" ht="12.75">
      <c r="C28" s="27"/>
      <c r="D28" s="27"/>
      <c r="E28" s="27"/>
      <c r="F28" s="14"/>
    </row>
    <row r="29" spans="3:9" ht="12.75">
      <c r="C29" s="28"/>
      <c r="D29" s="28"/>
      <c r="E29" s="28"/>
      <c r="F29" s="6"/>
      <c r="G29" s="6"/>
      <c r="H29" s="6"/>
      <c r="I29" s="7"/>
    </row>
  </sheetData>
  <mergeCells count="3">
    <mergeCell ref="C27:E27"/>
    <mergeCell ref="C28:E28"/>
    <mergeCell ref="C29:E29"/>
  </mergeCells>
  <printOptions horizontalCentered="1"/>
  <pageMargins left="0.1968503937007874" right="0.1968503937007874" top="1.32" bottom="0.5905511811023623" header="0.36" footer="0.1968503937007874"/>
  <pageSetup orientation="landscape" paperSize="9" scale="125" r:id="rId1"/>
  <headerFooter alignWithMargins="0">
    <oddHeader>&amp;CSEGUIMIENTO HUELGA
&amp;"Arial,Negrita"3-05-04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G28" sqref="G28"/>
    </sheetView>
  </sheetViews>
  <sheetFormatPr defaultColWidth="11.421875" defaultRowHeight="12.75"/>
  <cols>
    <col min="1" max="1" width="7.00390625" style="1" customWidth="1"/>
    <col min="2" max="2" width="20.00390625" style="1" customWidth="1"/>
    <col min="3" max="16384" width="11.421875" style="1" customWidth="1"/>
  </cols>
  <sheetData>
    <row r="2" ht="12.75">
      <c r="B2" s="13">
        <v>38106</v>
      </c>
    </row>
    <row r="4" spans="3:8" ht="12.7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0</v>
      </c>
    </row>
    <row r="6" spans="2:8" ht="12.75">
      <c r="B6" s="1" t="s">
        <v>1</v>
      </c>
      <c r="C6" s="1">
        <v>292</v>
      </c>
      <c r="D6" s="1">
        <v>366</v>
      </c>
      <c r="E6" s="1">
        <v>50</v>
      </c>
      <c r="F6" s="1">
        <v>102</v>
      </c>
      <c r="G6" s="1">
        <v>71</v>
      </c>
      <c r="H6" s="1">
        <f>SUM(C6:G6)</f>
        <v>881</v>
      </c>
    </row>
    <row r="8" spans="2:8" ht="12.75">
      <c r="B8" s="1" t="s">
        <v>7</v>
      </c>
      <c r="C8" s="1">
        <v>262</v>
      </c>
      <c r="D8" s="1">
        <v>307</v>
      </c>
      <c r="E8" s="1">
        <v>37</v>
      </c>
      <c r="F8" s="1">
        <v>73</v>
      </c>
      <c r="G8" s="1">
        <v>66</v>
      </c>
      <c r="H8" s="1">
        <f>SUM(C8:G8)</f>
        <v>745</v>
      </c>
    </row>
    <row r="10" spans="2:8" ht="12.75">
      <c r="B10" s="1" t="s">
        <v>8</v>
      </c>
      <c r="C10" s="1">
        <v>38</v>
      </c>
      <c r="D10" s="1">
        <v>39</v>
      </c>
      <c r="E10" s="1">
        <v>3</v>
      </c>
      <c r="F10" s="1">
        <v>23</v>
      </c>
      <c r="G10" s="1">
        <v>15</v>
      </c>
      <c r="H10" s="1">
        <f>SUM(C10:G10)</f>
        <v>118</v>
      </c>
    </row>
    <row r="12" spans="2:8" ht="12.75">
      <c r="B12" s="1" t="s">
        <v>9</v>
      </c>
      <c r="C12" s="1">
        <f aca="true" t="shared" si="0" ref="C12:H12">+C8-C10</f>
        <v>224</v>
      </c>
      <c r="D12" s="1">
        <f t="shared" si="0"/>
        <v>268</v>
      </c>
      <c r="E12" s="1">
        <f t="shared" si="0"/>
        <v>34</v>
      </c>
      <c r="F12" s="1">
        <f t="shared" si="0"/>
        <v>50</v>
      </c>
      <c r="G12" s="1">
        <f t="shared" si="0"/>
        <v>51</v>
      </c>
      <c r="H12" s="1">
        <f t="shared" si="0"/>
        <v>627</v>
      </c>
    </row>
    <row r="14" spans="2:8" ht="12.75">
      <c r="B14" s="1" t="s">
        <v>10</v>
      </c>
      <c r="C14" s="1">
        <v>97</v>
      </c>
      <c r="D14" s="1">
        <v>75</v>
      </c>
      <c r="E14" s="1">
        <v>12</v>
      </c>
      <c r="F14" s="1">
        <v>20</v>
      </c>
      <c r="G14" s="1">
        <v>19</v>
      </c>
      <c r="H14" s="1">
        <f>SUM(C14:G14)</f>
        <v>223</v>
      </c>
    </row>
    <row r="15" ht="13.5" thickBot="1"/>
    <row r="16" spans="2:8" ht="13.5" thickBot="1">
      <c r="B16" s="2" t="s">
        <v>11</v>
      </c>
      <c r="C16" s="3">
        <f aca="true" t="shared" si="1" ref="C16:H16">+C14/C12</f>
        <v>0.4330357142857143</v>
      </c>
      <c r="D16" s="3">
        <f t="shared" si="1"/>
        <v>0.2798507462686567</v>
      </c>
      <c r="E16" s="3">
        <f t="shared" si="1"/>
        <v>0.35294117647058826</v>
      </c>
      <c r="F16" s="3">
        <f t="shared" si="1"/>
        <v>0.4</v>
      </c>
      <c r="G16" s="4">
        <f t="shared" si="1"/>
        <v>0.37254901960784315</v>
      </c>
      <c r="H16" s="5">
        <f t="shared" si="1"/>
        <v>0.35566188197767146</v>
      </c>
    </row>
    <row r="17" spans="2:8" ht="12.75">
      <c r="B17" s="9"/>
      <c r="C17" s="10"/>
      <c r="D17" s="10"/>
      <c r="E17" s="10"/>
      <c r="F17" s="10"/>
      <c r="G17" s="10"/>
      <c r="H17" s="11"/>
    </row>
    <row r="18" spans="2:8" ht="12.75">
      <c r="B18" s="9"/>
      <c r="C18" s="10"/>
      <c r="D18" s="10"/>
      <c r="E18" s="10"/>
      <c r="F18" s="10"/>
      <c r="G18" s="10"/>
      <c r="H18" s="11"/>
    </row>
    <row r="19" spans="2:8" ht="12.75">
      <c r="B19" s="12" t="s">
        <v>17</v>
      </c>
      <c r="C19" s="10"/>
      <c r="D19" s="10"/>
      <c r="E19" s="10"/>
      <c r="F19" s="10"/>
      <c r="G19" s="10"/>
      <c r="H19" s="11"/>
    </row>
    <row r="21" ht="12.75">
      <c r="B21" s="8" t="s">
        <v>12</v>
      </c>
    </row>
    <row r="22" spans="2:8" ht="12.75">
      <c r="B22" s="1" t="s">
        <v>13</v>
      </c>
      <c r="C22" s="1">
        <v>0</v>
      </c>
      <c r="D22" s="1">
        <v>5</v>
      </c>
      <c r="E22" s="1">
        <v>2</v>
      </c>
      <c r="F22" s="1">
        <v>0</v>
      </c>
      <c r="G22" s="1">
        <v>1</v>
      </c>
      <c r="H22" s="1">
        <f>SUM(C22:G22)</f>
        <v>8</v>
      </c>
    </row>
    <row r="23" spans="2:8" ht="12.75">
      <c r="B23" s="1" t="s">
        <v>14</v>
      </c>
      <c r="C23" s="1">
        <v>19</v>
      </c>
      <c r="D23" s="1">
        <v>55</v>
      </c>
      <c r="E23" s="1">
        <v>5</v>
      </c>
      <c r="F23" s="1">
        <v>16</v>
      </c>
      <c r="G23" s="1">
        <v>7</v>
      </c>
      <c r="H23" s="1">
        <f>SUM(C23:G23)</f>
        <v>102</v>
      </c>
    </row>
    <row r="24" spans="2:8" ht="12.75">
      <c r="B24" s="1" t="s">
        <v>15</v>
      </c>
      <c r="C24" s="6">
        <f aca="true" t="shared" si="2" ref="C24:H24">+C22/C23</f>
        <v>0</v>
      </c>
      <c r="D24" s="6">
        <f t="shared" si="2"/>
        <v>0.09090909090909091</v>
      </c>
      <c r="E24" s="6">
        <f t="shared" si="2"/>
        <v>0.4</v>
      </c>
      <c r="F24" s="6">
        <f t="shared" si="2"/>
        <v>0</v>
      </c>
      <c r="G24" s="6">
        <f t="shared" si="2"/>
        <v>0.14285714285714285</v>
      </c>
      <c r="H24" s="7">
        <f t="shared" si="2"/>
        <v>0.0784313725490196</v>
      </c>
    </row>
    <row r="26" ht="12.75">
      <c r="B26" s="8" t="s">
        <v>16</v>
      </c>
    </row>
    <row r="27" spans="2:8" ht="12.75">
      <c r="B27" s="1" t="s">
        <v>13</v>
      </c>
      <c r="C27" s="27">
        <f>202+11</f>
        <v>213</v>
      </c>
      <c r="D27" s="27"/>
      <c r="E27" s="27"/>
      <c r="F27" s="1">
        <v>104</v>
      </c>
      <c r="G27" s="1">
        <v>26</v>
      </c>
      <c r="H27" s="1">
        <f>SUM(C27:G27)</f>
        <v>343</v>
      </c>
    </row>
    <row r="28" spans="2:8" ht="12.75">
      <c r="B28" s="1" t="s">
        <v>14</v>
      </c>
      <c r="C28" s="27">
        <f>926+33</f>
        <v>959</v>
      </c>
      <c r="D28" s="27"/>
      <c r="E28" s="27"/>
      <c r="F28" s="1">
        <f>107+104</f>
        <v>211</v>
      </c>
      <c r="G28" s="1">
        <v>108</v>
      </c>
      <c r="H28" s="1">
        <f>SUM(C28:G28)</f>
        <v>1278</v>
      </c>
    </row>
    <row r="29" spans="2:8" ht="12.75">
      <c r="B29" s="1" t="s">
        <v>15</v>
      </c>
      <c r="C29" s="28">
        <f>+C27/C28</f>
        <v>0.22210636079249219</v>
      </c>
      <c r="D29" s="28"/>
      <c r="E29" s="28"/>
      <c r="F29" s="6">
        <f>+F27/F28</f>
        <v>0.4928909952606635</v>
      </c>
      <c r="G29" s="6">
        <f>+G27/G28</f>
        <v>0.24074074074074073</v>
      </c>
      <c r="H29" s="7">
        <f>+H27/H28</f>
        <v>0.2683881064162754</v>
      </c>
    </row>
  </sheetData>
  <mergeCells count="3">
    <mergeCell ref="C27:E27"/>
    <mergeCell ref="C28:E28"/>
    <mergeCell ref="C29:E29"/>
  </mergeCells>
  <printOptions horizontalCentered="1"/>
  <pageMargins left="0.1968503937007874" right="0.1968503937007874" top="1.32" bottom="0.5905511811023623" header="0.36" footer="0.1968503937007874"/>
  <pageSetup orientation="landscape" paperSize="9" scale="125" r:id="rId1"/>
  <headerFooter alignWithMargins="0">
    <oddHeader>&amp;CSEGUIMIENTO HUELGA
&amp;"Arial,Negrita"29-04-04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5">
      <selection activeCell="C27" sqref="C27:E27"/>
    </sheetView>
  </sheetViews>
  <sheetFormatPr defaultColWidth="11.421875" defaultRowHeight="12.75"/>
  <cols>
    <col min="1" max="1" width="7.00390625" style="1" customWidth="1"/>
    <col min="2" max="2" width="20.00390625" style="1" customWidth="1"/>
    <col min="3" max="16384" width="11.421875" style="1" customWidth="1"/>
  </cols>
  <sheetData>
    <row r="2" ht="12.75">
      <c r="B2" s="13">
        <v>38104</v>
      </c>
    </row>
    <row r="4" spans="3:8" ht="12.7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0</v>
      </c>
    </row>
    <row r="6" spans="2:8" ht="12.75">
      <c r="B6" s="1" t="s">
        <v>1</v>
      </c>
      <c r="C6" s="1">
        <v>292</v>
      </c>
      <c r="D6" s="1">
        <v>366</v>
      </c>
      <c r="E6" s="1">
        <v>50</v>
      </c>
      <c r="F6" s="1">
        <v>102</v>
      </c>
      <c r="G6" s="1">
        <v>71</v>
      </c>
      <c r="H6" s="1">
        <f>SUM(C6:G6)</f>
        <v>881</v>
      </c>
    </row>
    <row r="8" spans="2:8" ht="12.75">
      <c r="B8" s="1" t="s">
        <v>7</v>
      </c>
      <c r="C8" s="1">
        <v>262</v>
      </c>
      <c r="D8" s="1">
        <v>307</v>
      </c>
      <c r="E8" s="1">
        <v>39</v>
      </c>
      <c r="F8" s="1">
        <v>79</v>
      </c>
      <c r="G8" s="1">
        <v>66</v>
      </c>
      <c r="H8" s="1">
        <f>SUM(C8:G8)</f>
        <v>753</v>
      </c>
    </row>
    <row r="10" spans="2:8" ht="12.75">
      <c r="B10" s="1" t="s">
        <v>8</v>
      </c>
      <c r="C10" s="1">
        <v>38</v>
      </c>
      <c r="D10" s="1">
        <v>39</v>
      </c>
      <c r="E10" s="1">
        <v>3</v>
      </c>
      <c r="F10" s="1">
        <v>24</v>
      </c>
      <c r="G10" s="1">
        <v>15</v>
      </c>
      <c r="H10" s="1">
        <f>SUM(C10:G10)</f>
        <v>119</v>
      </c>
    </row>
    <row r="12" spans="2:8" ht="12.75">
      <c r="B12" s="1" t="s">
        <v>9</v>
      </c>
      <c r="C12" s="1">
        <f aca="true" t="shared" si="0" ref="C12:H12">+C8-C10</f>
        <v>224</v>
      </c>
      <c r="D12" s="1">
        <f t="shared" si="0"/>
        <v>268</v>
      </c>
      <c r="E12" s="1">
        <f t="shared" si="0"/>
        <v>36</v>
      </c>
      <c r="F12" s="1">
        <f t="shared" si="0"/>
        <v>55</v>
      </c>
      <c r="G12" s="1">
        <f t="shared" si="0"/>
        <v>51</v>
      </c>
      <c r="H12" s="1">
        <f t="shared" si="0"/>
        <v>634</v>
      </c>
    </row>
    <row r="14" spans="2:8" ht="12.75">
      <c r="B14" s="1" t="s">
        <v>10</v>
      </c>
      <c r="C14" s="1">
        <v>110</v>
      </c>
      <c r="D14" s="1">
        <v>76</v>
      </c>
      <c r="E14" s="1">
        <v>14</v>
      </c>
      <c r="F14" s="1">
        <v>27</v>
      </c>
      <c r="G14" s="1">
        <v>21</v>
      </c>
      <c r="H14" s="1">
        <f>SUM(C14:G14)</f>
        <v>248</v>
      </c>
    </row>
    <row r="15" ht="13.5" thickBot="1"/>
    <row r="16" spans="2:8" ht="13.5" thickBot="1">
      <c r="B16" s="2" t="s">
        <v>11</v>
      </c>
      <c r="C16" s="3">
        <f aca="true" t="shared" si="1" ref="C16:H16">+C14/C12</f>
        <v>0.49107142857142855</v>
      </c>
      <c r="D16" s="3">
        <f t="shared" si="1"/>
        <v>0.2835820895522388</v>
      </c>
      <c r="E16" s="3">
        <f t="shared" si="1"/>
        <v>0.3888888888888889</v>
      </c>
      <c r="F16" s="3">
        <f t="shared" si="1"/>
        <v>0.4909090909090909</v>
      </c>
      <c r="G16" s="4">
        <f t="shared" si="1"/>
        <v>0.4117647058823529</v>
      </c>
      <c r="H16" s="5">
        <f t="shared" si="1"/>
        <v>0.3911671924290221</v>
      </c>
    </row>
    <row r="17" spans="2:8" ht="12.75">
      <c r="B17" s="9"/>
      <c r="C17" s="10"/>
      <c r="D17" s="10"/>
      <c r="E17" s="10"/>
      <c r="F17" s="10"/>
      <c r="G17" s="10"/>
      <c r="H17" s="11"/>
    </row>
    <row r="18" spans="2:8" ht="12.75">
      <c r="B18" s="9"/>
      <c r="C18" s="10"/>
      <c r="D18" s="10"/>
      <c r="E18" s="10"/>
      <c r="F18" s="10"/>
      <c r="G18" s="10"/>
      <c r="H18" s="11"/>
    </row>
    <row r="19" spans="2:8" ht="12.75">
      <c r="B19" s="12" t="s">
        <v>17</v>
      </c>
      <c r="C19" s="10"/>
      <c r="D19" s="10"/>
      <c r="E19" s="10"/>
      <c r="F19" s="10"/>
      <c r="G19" s="10"/>
      <c r="H19" s="11"/>
    </row>
    <row r="21" ht="12.75">
      <c r="B21" s="8" t="s">
        <v>12</v>
      </c>
    </row>
    <row r="22" spans="2:8" ht="12.75">
      <c r="B22" s="1" t="s">
        <v>13</v>
      </c>
      <c r="C22" s="1">
        <v>5</v>
      </c>
      <c r="D22" s="1">
        <v>4</v>
      </c>
      <c r="E22" s="1">
        <v>1</v>
      </c>
      <c r="F22" s="1">
        <v>3</v>
      </c>
      <c r="G22" s="1">
        <v>2</v>
      </c>
      <c r="H22" s="1">
        <f>SUM(C22:G22)</f>
        <v>15</v>
      </c>
    </row>
    <row r="23" spans="2:8" ht="12.75">
      <c r="B23" s="1" t="s">
        <v>14</v>
      </c>
      <c r="C23" s="1">
        <v>28</v>
      </c>
      <c r="D23" s="1">
        <v>47</v>
      </c>
      <c r="E23" s="1">
        <v>4</v>
      </c>
      <c r="F23" s="1">
        <v>17</v>
      </c>
      <c r="G23" s="1">
        <v>11</v>
      </c>
      <c r="H23" s="1">
        <f>SUM(C23:G23)</f>
        <v>107</v>
      </c>
    </row>
    <row r="24" spans="2:8" ht="12.75">
      <c r="B24" s="1" t="s">
        <v>15</v>
      </c>
      <c r="C24" s="6">
        <f aca="true" t="shared" si="2" ref="C24:H24">+C22/C23</f>
        <v>0.17857142857142858</v>
      </c>
      <c r="D24" s="6">
        <f t="shared" si="2"/>
        <v>0.0851063829787234</v>
      </c>
      <c r="E24" s="6">
        <f t="shared" si="2"/>
        <v>0.25</v>
      </c>
      <c r="F24" s="6">
        <f t="shared" si="2"/>
        <v>0.17647058823529413</v>
      </c>
      <c r="G24" s="6">
        <f t="shared" si="2"/>
        <v>0.18181818181818182</v>
      </c>
      <c r="H24" s="7">
        <f t="shared" si="2"/>
        <v>0.14018691588785046</v>
      </c>
    </row>
    <row r="26" ht="12.75">
      <c r="B26" s="8" t="s">
        <v>16</v>
      </c>
    </row>
    <row r="27" spans="2:8" ht="12.75">
      <c r="B27" s="1" t="s">
        <v>13</v>
      </c>
      <c r="C27" s="27">
        <v>237</v>
      </c>
      <c r="D27" s="27"/>
      <c r="E27" s="27"/>
      <c r="F27" s="1">
        <v>59</v>
      </c>
      <c r="G27" s="1">
        <v>46</v>
      </c>
      <c r="H27" s="1">
        <f>SUM(C27:G27)</f>
        <v>342</v>
      </c>
    </row>
    <row r="28" spans="2:8" ht="12.75">
      <c r="B28" s="1" t="s">
        <v>14</v>
      </c>
      <c r="C28" s="27">
        <v>1023</v>
      </c>
      <c r="D28" s="27"/>
      <c r="E28" s="27"/>
      <c r="F28" s="1">
        <f>90+59</f>
        <v>149</v>
      </c>
      <c r="G28" s="1">
        <v>107</v>
      </c>
      <c r="H28" s="1">
        <f>SUM(C28:G28)</f>
        <v>1279</v>
      </c>
    </row>
    <row r="29" spans="2:8" ht="12.75">
      <c r="B29" s="1" t="s">
        <v>15</v>
      </c>
      <c r="C29" s="28">
        <f>+C27/C28</f>
        <v>0.2316715542521994</v>
      </c>
      <c r="D29" s="28"/>
      <c r="E29" s="28"/>
      <c r="F29" s="6">
        <f>+F27/F28</f>
        <v>0.3959731543624161</v>
      </c>
      <c r="G29" s="6">
        <f>+G27/G28</f>
        <v>0.42990654205607476</v>
      </c>
      <c r="H29" s="7">
        <f>+H27/H28</f>
        <v>0.26739640344018767</v>
      </c>
    </row>
  </sheetData>
  <mergeCells count="3">
    <mergeCell ref="C27:E27"/>
    <mergeCell ref="C28:E28"/>
    <mergeCell ref="C29:E29"/>
  </mergeCells>
  <printOptions horizontalCentered="1"/>
  <pageMargins left="0.1968503937007874" right="0.1968503937007874" top="1.32" bottom="0.5905511811023623" header="0.36" footer="0.1968503937007874"/>
  <pageSetup orientation="landscape" paperSize="9" scale="125" r:id="rId1"/>
  <headerFooter alignWithMargins="0">
    <oddHeader>&amp;CSEGUIMIENTO HUELGA
&amp;"Arial,Negrita"27-04-04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8">
      <selection activeCell="C28" sqref="C28:E28"/>
    </sheetView>
  </sheetViews>
  <sheetFormatPr defaultColWidth="11.421875" defaultRowHeight="12.75"/>
  <cols>
    <col min="1" max="1" width="7.00390625" style="1" customWidth="1"/>
    <col min="2" max="2" width="20.00390625" style="1" customWidth="1"/>
    <col min="3" max="16384" width="11.421875" style="1" customWidth="1"/>
  </cols>
  <sheetData>
    <row r="2" ht="12.75">
      <c r="B2" s="13">
        <v>38099</v>
      </c>
    </row>
    <row r="4" spans="3:8" ht="12.7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0</v>
      </c>
    </row>
    <row r="6" spans="2:8" ht="12.75">
      <c r="B6" s="1" t="s">
        <v>1</v>
      </c>
      <c r="C6" s="1">
        <v>292</v>
      </c>
      <c r="D6" s="1">
        <v>366</v>
      </c>
      <c r="E6" s="1">
        <v>50</v>
      </c>
      <c r="F6" s="1">
        <v>102</v>
      </c>
      <c r="G6" s="1">
        <v>71</v>
      </c>
      <c r="H6" s="1">
        <f>SUM(C6:G6)</f>
        <v>881</v>
      </c>
    </row>
    <row r="8" spans="2:8" ht="12.75">
      <c r="B8" s="1" t="s">
        <v>7</v>
      </c>
      <c r="C8" s="1">
        <v>262</v>
      </c>
      <c r="D8" s="1">
        <v>307</v>
      </c>
      <c r="E8" s="1">
        <v>40</v>
      </c>
      <c r="F8" s="1">
        <v>74</v>
      </c>
      <c r="G8" s="1">
        <v>66</v>
      </c>
      <c r="H8" s="1">
        <f>SUM(C8:G8)</f>
        <v>749</v>
      </c>
    </row>
    <row r="10" spans="2:8" ht="12.75">
      <c r="B10" s="1" t="s">
        <v>8</v>
      </c>
      <c r="C10" s="1">
        <v>37</v>
      </c>
      <c r="D10" s="1">
        <v>39</v>
      </c>
      <c r="E10" s="1">
        <v>3</v>
      </c>
      <c r="F10" s="1">
        <v>23</v>
      </c>
      <c r="G10" s="1">
        <v>14</v>
      </c>
      <c r="H10" s="1">
        <f>SUM(C10:G10)</f>
        <v>116</v>
      </c>
    </row>
    <row r="12" spans="2:8" ht="12.75">
      <c r="B12" s="1" t="s">
        <v>9</v>
      </c>
      <c r="C12" s="1">
        <f aca="true" t="shared" si="0" ref="C12:H12">+C8-C10</f>
        <v>225</v>
      </c>
      <c r="D12" s="1">
        <f t="shared" si="0"/>
        <v>268</v>
      </c>
      <c r="E12" s="1">
        <f t="shared" si="0"/>
        <v>37</v>
      </c>
      <c r="F12" s="1">
        <f t="shared" si="0"/>
        <v>51</v>
      </c>
      <c r="G12" s="1">
        <f t="shared" si="0"/>
        <v>52</v>
      </c>
      <c r="H12" s="1">
        <f t="shared" si="0"/>
        <v>633</v>
      </c>
    </row>
    <row r="14" spans="2:8" ht="12.75">
      <c r="B14" s="1" t="s">
        <v>10</v>
      </c>
      <c r="C14" s="1">
        <v>85</v>
      </c>
      <c r="D14" s="1">
        <v>79</v>
      </c>
      <c r="E14" s="1">
        <v>19</v>
      </c>
      <c r="F14" s="1">
        <v>22</v>
      </c>
      <c r="G14" s="1">
        <v>19</v>
      </c>
      <c r="H14" s="1">
        <f>SUM(C14:G14)</f>
        <v>224</v>
      </c>
    </row>
    <row r="15" ht="13.5" thickBot="1"/>
    <row r="16" spans="2:8" ht="13.5" thickBot="1">
      <c r="B16" s="2" t="s">
        <v>11</v>
      </c>
      <c r="C16" s="3">
        <f aca="true" t="shared" si="1" ref="C16:H16">+C14/C12</f>
        <v>0.37777777777777777</v>
      </c>
      <c r="D16" s="3">
        <f t="shared" si="1"/>
        <v>0.2947761194029851</v>
      </c>
      <c r="E16" s="3">
        <f t="shared" si="1"/>
        <v>0.5135135135135135</v>
      </c>
      <c r="F16" s="3">
        <f t="shared" si="1"/>
        <v>0.43137254901960786</v>
      </c>
      <c r="G16" s="4">
        <f t="shared" si="1"/>
        <v>0.36538461538461536</v>
      </c>
      <c r="H16" s="5">
        <f t="shared" si="1"/>
        <v>0.353870458135861</v>
      </c>
    </row>
    <row r="17" spans="2:8" ht="12.75">
      <c r="B17" s="9"/>
      <c r="C17" s="10"/>
      <c r="D17" s="10"/>
      <c r="E17" s="10"/>
      <c r="F17" s="10"/>
      <c r="G17" s="10"/>
      <c r="H17" s="11"/>
    </row>
    <row r="18" spans="2:8" ht="12.75">
      <c r="B18" s="9"/>
      <c r="C18" s="10"/>
      <c r="D18" s="10"/>
      <c r="E18" s="10"/>
      <c r="F18" s="10"/>
      <c r="G18" s="10"/>
      <c r="H18" s="11"/>
    </row>
    <row r="19" spans="2:8" ht="12.75">
      <c r="B19" s="12" t="s">
        <v>17</v>
      </c>
      <c r="C19" s="10"/>
      <c r="D19" s="10"/>
      <c r="E19" s="10"/>
      <c r="F19" s="10"/>
      <c r="G19" s="10"/>
      <c r="H19" s="11"/>
    </row>
    <row r="21" ht="12.75">
      <c r="B21" s="8" t="s">
        <v>12</v>
      </c>
    </row>
    <row r="22" spans="2:8" ht="12.75">
      <c r="B22" s="1" t="s">
        <v>13</v>
      </c>
      <c r="C22" s="1">
        <v>6</v>
      </c>
      <c r="D22" s="1">
        <v>4</v>
      </c>
      <c r="E22" s="1">
        <v>1</v>
      </c>
      <c r="F22" s="1">
        <v>0</v>
      </c>
      <c r="G22" s="1">
        <v>2</v>
      </c>
      <c r="H22" s="1">
        <f>SUM(C22:G22)</f>
        <v>13</v>
      </c>
    </row>
    <row r="23" spans="2:8" ht="12.75">
      <c r="B23" s="1" t="s">
        <v>14</v>
      </c>
      <c r="C23" s="1">
        <v>21</v>
      </c>
      <c r="D23" s="1">
        <v>47</v>
      </c>
      <c r="E23" s="1">
        <v>4</v>
      </c>
      <c r="F23" s="1">
        <v>15</v>
      </c>
      <c r="G23" s="1">
        <v>9</v>
      </c>
      <c r="H23" s="1">
        <f>SUM(C23:G23)</f>
        <v>96</v>
      </c>
    </row>
    <row r="24" spans="2:8" ht="12.75">
      <c r="B24" s="1" t="s">
        <v>15</v>
      </c>
      <c r="C24" s="6">
        <f aca="true" t="shared" si="2" ref="C24:H24">+C22/C23</f>
        <v>0.2857142857142857</v>
      </c>
      <c r="D24" s="6">
        <f t="shared" si="2"/>
        <v>0.0851063829787234</v>
      </c>
      <c r="E24" s="6">
        <f t="shared" si="2"/>
        <v>0.25</v>
      </c>
      <c r="F24" s="6">
        <f t="shared" si="2"/>
        <v>0</v>
      </c>
      <c r="G24" s="6">
        <f t="shared" si="2"/>
        <v>0.2222222222222222</v>
      </c>
      <c r="H24" s="7">
        <f t="shared" si="2"/>
        <v>0.13541666666666666</v>
      </c>
    </row>
    <row r="26" ht="12.75">
      <c r="B26" s="8" t="s">
        <v>16</v>
      </c>
    </row>
    <row r="27" spans="2:8" ht="12.75">
      <c r="B27" s="1" t="s">
        <v>13</v>
      </c>
      <c r="C27" s="27">
        <v>241</v>
      </c>
      <c r="D27" s="27"/>
      <c r="E27" s="27"/>
      <c r="F27" s="1">
        <v>77</v>
      </c>
      <c r="G27" s="1">
        <v>57</v>
      </c>
      <c r="H27" s="1">
        <f>SUM(C27:G27)</f>
        <v>375</v>
      </c>
    </row>
    <row r="28" spans="2:8" ht="12.75">
      <c r="B28" s="1" t="s">
        <v>14</v>
      </c>
      <c r="C28" s="27">
        <v>994</v>
      </c>
      <c r="D28" s="27"/>
      <c r="E28" s="27"/>
      <c r="F28" s="1">
        <v>150</v>
      </c>
      <c r="G28" s="1">
        <v>102</v>
      </c>
      <c r="H28" s="1">
        <f>SUM(C28:G28)</f>
        <v>1246</v>
      </c>
    </row>
    <row r="29" spans="2:8" ht="12.75">
      <c r="B29" s="1" t="s">
        <v>15</v>
      </c>
      <c r="C29" s="28">
        <f>+C27/C28</f>
        <v>0.24245472837022133</v>
      </c>
      <c r="D29" s="28"/>
      <c r="E29" s="28"/>
      <c r="F29" s="6">
        <f>+F27/F28</f>
        <v>0.5133333333333333</v>
      </c>
      <c r="G29" s="6">
        <f>+G27/G28</f>
        <v>0.5588235294117647</v>
      </c>
      <c r="H29" s="7">
        <f>+H27/H28</f>
        <v>0.30096308186195825</v>
      </c>
    </row>
  </sheetData>
  <mergeCells count="3">
    <mergeCell ref="C27:E27"/>
    <mergeCell ref="C28:E28"/>
    <mergeCell ref="C29:E29"/>
  </mergeCells>
  <printOptions horizontalCentered="1"/>
  <pageMargins left="0.1968503937007874" right="0.1968503937007874" top="1.32" bottom="0.5905511811023623" header="0.36" footer="0.1968503937007874"/>
  <pageSetup orientation="landscape" paperSize="9" scale="125" r:id="rId1"/>
  <headerFooter alignWithMargins="0">
    <oddHeader>&amp;CSEGUIMIENTO HUELGA
&amp;"Arial,Negrita"22-04-04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H19" sqref="H19"/>
    </sheetView>
  </sheetViews>
  <sheetFormatPr defaultColWidth="11.421875" defaultRowHeight="12.75"/>
  <cols>
    <col min="1" max="1" width="7.00390625" style="1" customWidth="1"/>
    <col min="2" max="2" width="20.00390625" style="1" customWidth="1"/>
    <col min="3" max="16384" width="11.421875" style="1" customWidth="1"/>
  </cols>
  <sheetData>
    <row r="2" ht="12.75">
      <c r="B2" s="13">
        <v>38097</v>
      </c>
    </row>
    <row r="4" spans="3:8" ht="12.75"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0</v>
      </c>
    </row>
    <row r="6" spans="2:8" ht="12.75">
      <c r="B6" s="1" t="s">
        <v>1</v>
      </c>
      <c r="C6" s="1">
        <v>292</v>
      </c>
      <c r="D6" s="1">
        <v>366</v>
      </c>
      <c r="E6" s="1">
        <v>50</v>
      </c>
      <c r="F6" s="1">
        <v>102</v>
      </c>
      <c r="G6" s="1">
        <v>71</v>
      </c>
      <c r="H6" s="1">
        <f>SUM(C6:G6)</f>
        <v>881</v>
      </c>
    </row>
    <row r="8" spans="2:8" ht="12.75">
      <c r="B8" s="1" t="s">
        <v>7</v>
      </c>
      <c r="C8" s="1">
        <v>262</v>
      </c>
      <c r="D8" s="1">
        <v>307</v>
      </c>
      <c r="E8" s="1">
        <v>39</v>
      </c>
      <c r="F8" s="1">
        <v>79</v>
      </c>
      <c r="G8" s="1">
        <v>66</v>
      </c>
      <c r="H8" s="1">
        <f>SUM(C8:G8)</f>
        <v>753</v>
      </c>
    </row>
    <row r="10" spans="2:8" ht="12.75">
      <c r="B10" s="1" t="s">
        <v>8</v>
      </c>
      <c r="C10" s="1">
        <v>37</v>
      </c>
      <c r="D10" s="1">
        <v>39</v>
      </c>
      <c r="E10" s="1">
        <v>3</v>
      </c>
      <c r="F10" s="1">
        <v>23</v>
      </c>
      <c r="G10" s="1">
        <v>14</v>
      </c>
      <c r="H10" s="1">
        <f>SUM(C10:G10)</f>
        <v>116</v>
      </c>
    </row>
    <row r="12" spans="2:8" ht="12.75">
      <c r="B12" s="1" t="s">
        <v>9</v>
      </c>
      <c r="C12" s="1">
        <f aca="true" t="shared" si="0" ref="C12:H12">+C8-C10</f>
        <v>225</v>
      </c>
      <c r="D12" s="1">
        <f t="shared" si="0"/>
        <v>268</v>
      </c>
      <c r="E12" s="1">
        <f t="shared" si="0"/>
        <v>36</v>
      </c>
      <c r="F12" s="1">
        <f t="shared" si="0"/>
        <v>56</v>
      </c>
      <c r="G12" s="1">
        <f t="shared" si="0"/>
        <v>52</v>
      </c>
      <c r="H12" s="1">
        <f t="shared" si="0"/>
        <v>637</v>
      </c>
    </row>
    <row r="14" spans="2:8" ht="12.75">
      <c r="B14" s="1" t="s">
        <v>10</v>
      </c>
      <c r="C14" s="1">
        <v>110</v>
      </c>
      <c r="D14" s="1">
        <v>77</v>
      </c>
      <c r="E14" s="1">
        <v>17</v>
      </c>
      <c r="F14" s="1">
        <v>26</v>
      </c>
      <c r="G14" s="1">
        <v>19</v>
      </c>
      <c r="H14" s="1">
        <f>SUM(C14:G14)</f>
        <v>249</v>
      </c>
    </row>
    <row r="15" ht="13.5" thickBot="1"/>
    <row r="16" spans="2:8" ht="13.5" thickBot="1">
      <c r="B16" s="2" t="s">
        <v>11</v>
      </c>
      <c r="C16" s="3">
        <f aca="true" t="shared" si="1" ref="C16:H16">+C14/C12</f>
        <v>0.4888888888888889</v>
      </c>
      <c r="D16" s="3">
        <f t="shared" si="1"/>
        <v>0.2873134328358209</v>
      </c>
      <c r="E16" s="3">
        <f t="shared" si="1"/>
        <v>0.4722222222222222</v>
      </c>
      <c r="F16" s="3">
        <f t="shared" si="1"/>
        <v>0.4642857142857143</v>
      </c>
      <c r="G16" s="4">
        <f t="shared" si="1"/>
        <v>0.36538461538461536</v>
      </c>
      <c r="H16" s="5">
        <f t="shared" si="1"/>
        <v>0.39089481946624804</v>
      </c>
    </row>
    <row r="17" spans="2:8" ht="12.75">
      <c r="B17" s="9"/>
      <c r="C17" s="10"/>
      <c r="D17" s="10"/>
      <c r="E17" s="10"/>
      <c r="F17" s="10"/>
      <c r="G17" s="10"/>
      <c r="H17" s="11"/>
    </row>
    <row r="18" spans="2:8" ht="12.75">
      <c r="B18" s="9"/>
      <c r="C18" s="10"/>
      <c r="D18" s="10"/>
      <c r="E18" s="10"/>
      <c r="F18" s="10"/>
      <c r="G18" s="10"/>
      <c r="H18" s="11"/>
    </row>
    <row r="19" spans="2:8" ht="12.75">
      <c r="B19" s="12" t="s">
        <v>17</v>
      </c>
      <c r="C19" s="10"/>
      <c r="D19" s="10"/>
      <c r="E19" s="10"/>
      <c r="F19" s="10"/>
      <c r="G19" s="10"/>
      <c r="H19" s="11"/>
    </row>
    <row r="21" ht="12.75">
      <c r="B21" s="8" t="s">
        <v>12</v>
      </c>
    </row>
    <row r="22" spans="2:8" ht="12.75">
      <c r="B22" s="1" t="s">
        <v>13</v>
      </c>
      <c r="C22" s="1">
        <v>8</v>
      </c>
      <c r="D22" s="1">
        <f>0+4+3</f>
        <v>7</v>
      </c>
      <c r="E22" s="1">
        <v>1</v>
      </c>
      <c r="F22" s="1">
        <v>0</v>
      </c>
      <c r="G22" s="1">
        <v>4</v>
      </c>
      <c r="H22" s="1">
        <f>SUM(C22:G22)</f>
        <v>20</v>
      </c>
    </row>
    <row r="23" spans="2:8" ht="12.75">
      <c r="B23" s="1" t="s">
        <v>14</v>
      </c>
      <c r="C23" s="1">
        <v>24</v>
      </c>
      <c r="D23" s="1">
        <f>24+14+7</f>
        <v>45</v>
      </c>
      <c r="E23" s="1">
        <v>4</v>
      </c>
      <c r="F23" s="1">
        <v>9</v>
      </c>
      <c r="G23" s="1">
        <v>15</v>
      </c>
      <c r="H23" s="1">
        <f>SUM(C23:G23)</f>
        <v>97</v>
      </c>
    </row>
    <row r="24" spans="2:8" ht="12.75">
      <c r="B24" s="1" t="s">
        <v>15</v>
      </c>
      <c r="C24" s="6">
        <f aca="true" t="shared" si="2" ref="C24:H24">+C22/C23</f>
        <v>0.3333333333333333</v>
      </c>
      <c r="D24" s="6">
        <f t="shared" si="2"/>
        <v>0.15555555555555556</v>
      </c>
      <c r="E24" s="6">
        <f t="shared" si="2"/>
        <v>0.25</v>
      </c>
      <c r="F24" s="6">
        <f t="shared" si="2"/>
        <v>0</v>
      </c>
      <c r="G24" s="6">
        <f t="shared" si="2"/>
        <v>0.26666666666666666</v>
      </c>
      <c r="H24" s="7">
        <f t="shared" si="2"/>
        <v>0.20618556701030927</v>
      </c>
    </row>
    <row r="26" ht="12.75">
      <c r="B26" s="8" t="s">
        <v>16</v>
      </c>
    </row>
    <row r="27" spans="2:8" ht="12.75">
      <c r="B27" s="1" t="s">
        <v>13</v>
      </c>
      <c r="C27" s="27">
        <v>235</v>
      </c>
      <c r="D27" s="27"/>
      <c r="E27" s="27"/>
      <c r="F27" s="1">
        <v>56</v>
      </c>
      <c r="G27" s="1">
        <v>50</v>
      </c>
      <c r="H27" s="1">
        <f>SUM(C27:G27)</f>
        <v>341</v>
      </c>
    </row>
    <row r="28" spans="2:8" ht="12.75">
      <c r="B28" s="1" t="s">
        <v>14</v>
      </c>
      <c r="C28" s="27">
        <v>1070</v>
      </c>
      <c r="D28" s="27"/>
      <c r="E28" s="27"/>
      <c r="F28" s="1">
        <v>125</v>
      </c>
      <c r="G28" s="1">
        <v>107</v>
      </c>
      <c r="H28" s="1">
        <f>SUM(C28:G28)</f>
        <v>1302</v>
      </c>
    </row>
    <row r="29" spans="2:8" ht="12.75">
      <c r="B29" s="1" t="s">
        <v>15</v>
      </c>
      <c r="C29" s="28">
        <f>+C27/C28</f>
        <v>0.21962616822429906</v>
      </c>
      <c r="D29" s="28"/>
      <c r="E29" s="28"/>
      <c r="F29" s="6">
        <f>+F27/F28</f>
        <v>0.448</v>
      </c>
      <c r="G29" s="6">
        <f>+G27/G28</f>
        <v>0.4672897196261682</v>
      </c>
      <c r="H29" s="7">
        <f>+H27/H28</f>
        <v>0.2619047619047619</v>
      </c>
    </row>
  </sheetData>
  <mergeCells count="3">
    <mergeCell ref="C27:E27"/>
    <mergeCell ref="C28:E28"/>
    <mergeCell ref="C29:E29"/>
  </mergeCells>
  <printOptions horizontalCentered="1"/>
  <pageMargins left="0.1968503937007874" right="0.1968503937007874" top="1.32" bottom="0.5905511811023623" header="0.36" footer="0.1968503937007874"/>
  <pageSetup orientation="landscape" paperSize="9" scale="125" r:id="rId1"/>
  <headerFooter alignWithMargins="0">
    <oddHeader>&amp;CSEGUIMIENTO HUELGA
&amp;"Arial,Negrita"20-04-04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N066693</dc:creator>
  <cp:keywords/>
  <dc:description/>
  <cp:lastModifiedBy>N067814</cp:lastModifiedBy>
  <cp:lastPrinted>2004-05-03T09:42:47Z</cp:lastPrinted>
  <dcterms:created xsi:type="dcterms:W3CDTF">2004-04-20T11:08:52Z</dcterms:created>
  <dcterms:modified xsi:type="dcterms:W3CDTF">2004-05-03T10:23:56Z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-1057031405</vt:i4>
  </property>
  <property fmtid="{D5CDD505-2E9C-101B-9397-08002B2CF9AE}" pid="3" name="_EmailSubject">
    <vt:lpwstr/>
  </property>
  <property fmtid="{D5CDD505-2E9C-101B-9397-08002B2CF9AE}" pid="4" name="_AuthorEmail">
    <vt:lpwstr>jc.garde.celigueta@cfnavarra.es</vt:lpwstr>
  </property>
  <property fmtid="{D5CDD505-2E9C-101B-9397-08002B2CF9AE}" pid="5" name="_AuthorEmailDisplayName">
    <vt:lpwstr>Garde Celigueta, José Carlos (Serv. Centrales)</vt:lpwstr>
  </property>
  <property fmtid="{D5CDD505-2E9C-101B-9397-08002B2CF9AE}" pid="6" name="_PreviousAdHocReviewCycleID">
    <vt:i4>-565253072</vt:i4>
  </property>
</Properties>
</file>