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40" windowHeight="5325" activeTab="0"/>
  </bookViews>
  <sheets>
    <sheet name="IKA perdiz..." sheetId="1" r:id="rId1"/>
    <sheet name="IKA tórtola" sheetId="2" r:id="rId2"/>
    <sheet name="Trucha" sheetId="3" r:id="rId3"/>
  </sheets>
  <definedNames/>
  <calcPr fullCalcOnLoad="1"/>
</workbook>
</file>

<file path=xl/sharedStrings.xml><?xml version="1.0" encoding="utf-8"?>
<sst xmlns="http://schemas.openxmlformats.org/spreadsheetml/2006/main" count="65" uniqueCount="59">
  <si>
    <t>ZONAS</t>
  </si>
  <si>
    <t>Perdiz</t>
  </si>
  <si>
    <t>Liebre sur</t>
  </si>
  <si>
    <t>Conejo sur</t>
  </si>
  <si>
    <t>Zorro sur</t>
  </si>
  <si>
    <t>Tafalla</t>
  </si>
  <si>
    <t>Tudela</t>
  </si>
  <si>
    <t>Lugar</t>
  </si>
  <si>
    <t>Hábitat</t>
  </si>
  <si>
    <t>Longitud</t>
  </si>
  <si>
    <t>IKA</t>
  </si>
  <si>
    <t>Vedado Eguaras</t>
  </si>
  <si>
    <t>Pinar mediterráneo</t>
  </si>
  <si>
    <t>Pinar de Mélida</t>
  </si>
  <si>
    <t>Pinar de Lerín</t>
  </si>
  <si>
    <t>Pinar de Fitero</t>
  </si>
  <si>
    <t>Pino carrasco repoblado</t>
  </si>
  <si>
    <t xml:space="preserve">Soto de la Recueja </t>
  </si>
  <si>
    <t>Soto ribera</t>
  </si>
  <si>
    <t>Soto de Murillo las Limas</t>
  </si>
  <si>
    <t>Sotos zona media</t>
  </si>
  <si>
    <t>Sotos de Echauri</t>
  </si>
  <si>
    <t>Montejurra</t>
  </si>
  <si>
    <t>Carrascal estellés</t>
  </si>
  <si>
    <t>Baigorri</t>
  </si>
  <si>
    <t>Carrascal estellés-interior</t>
  </si>
  <si>
    <t>Pueyo</t>
  </si>
  <si>
    <t>Carrascal-quejigal</t>
  </si>
  <si>
    <t>Arróniz</t>
  </si>
  <si>
    <t>Cultivos mediterráneos</t>
  </si>
  <si>
    <t>Eslava</t>
  </si>
  <si>
    <t>Ablitas</t>
  </si>
  <si>
    <t>Olivares</t>
  </si>
  <si>
    <t>Cascante</t>
  </si>
  <si>
    <t>Olivar-viña</t>
  </si>
  <si>
    <t>Unciti</t>
  </si>
  <si>
    <t>Regata-zona media</t>
  </si>
  <si>
    <t>Izagaondoa-Regata Apardues</t>
  </si>
  <si>
    <t>Alkoz</t>
  </si>
  <si>
    <t>Bocage-bosque-húmedo</t>
  </si>
  <si>
    <t>IKA medio</t>
  </si>
  <si>
    <t>Año</t>
  </si>
  <si>
    <t>Número muestreos</t>
  </si>
  <si>
    <t>Densidad Población (truchas/Ha)</t>
  </si>
  <si>
    <t>Densidad Alevines (alevines/m2)</t>
  </si>
  <si>
    <t>Densidad Juveniles (truchas/ 100m2)</t>
  </si>
  <si>
    <t>Densidad Adultos (truchas/ 100m2)</t>
  </si>
  <si>
    <t xml:space="preserve">Valor medio anual de cada parámetro poblacional para el conjunto de los ríos trucheros de Navarra </t>
  </si>
  <si>
    <t>Plan: 2011-2016</t>
  </si>
  <si>
    <t xml:space="preserve">Pamplona -Aoiz </t>
  </si>
  <si>
    <t>Operación: 2200209 Especies cinegéticas y piscícolas</t>
  </si>
  <si>
    <t>2200209 Especies cinegéticas y piscícolas</t>
  </si>
  <si>
    <t>Estella Norte</t>
  </si>
  <si>
    <t>Estella Sur</t>
  </si>
  <si>
    <t>Sin datos</t>
  </si>
  <si>
    <r>
      <t>Programa: 201</t>
    </r>
    <r>
      <rPr>
        <sz val="10"/>
        <rFont val="Arial"/>
        <family val="0"/>
      </rPr>
      <t>4</t>
    </r>
  </si>
  <si>
    <r>
      <t>Índice Kilométrico de Abundancia de las especies perdiz, liebre, conejo y zorro (año 201</t>
    </r>
    <r>
      <rPr>
        <sz val="10"/>
        <rFont val="Arial"/>
        <family val="0"/>
      </rPr>
      <t>4)</t>
    </r>
  </si>
  <si>
    <t>Tórtola - Índice Kilométrico de Abundancia (IKA) (año 2014)</t>
  </si>
  <si>
    <t>Situación de la trucha en Navarra durante el año 2014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</si>
</sst>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0.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4" fillId="0" borderId="2" xfId="19" applyFont="1" applyFill="1" applyBorder="1" applyAlignment="1">
      <alignment horizontal="right" wrapText="1"/>
      <protection/>
    </xf>
    <xf numFmtId="0" fontId="4" fillId="0" borderId="0" xfId="19">
      <alignment/>
      <protection/>
    </xf>
    <xf numFmtId="0" fontId="4" fillId="0" borderId="0" xfId="19" applyFont="1" applyFill="1" applyBorder="1" applyAlignment="1">
      <alignment horizontal="center"/>
      <protection/>
    </xf>
    <xf numFmtId="0" fontId="4" fillId="0" borderId="3" xfId="19" applyFont="1" applyFill="1" applyBorder="1" applyAlignment="1">
      <alignment wrapText="1"/>
      <protection/>
    </xf>
    <xf numFmtId="0" fontId="4" fillId="0" borderId="4" xfId="19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4" fillId="0" borderId="0" xfId="19" applyFont="1" applyFill="1" applyBorder="1" applyAlignment="1">
      <alignment wrapText="1"/>
      <protection/>
    </xf>
    <xf numFmtId="0" fontId="4" fillId="0" borderId="0" xfId="19" applyFont="1" applyFill="1" applyBorder="1" applyAlignment="1">
      <alignment horizontal="right" wrapText="1"/>
      <protection/>
    </xf>
    <xf numFmtId="0" fontId="4" fillId="0" borderId="3" xfId="19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20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right" wrapText="1"/>
      <protection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170" fontId="0" fillId="0" borderId="1" xfId="19" applyNumberFormat="1" applyFont="1" applyFill="1" applyBorder="1" applyAlignment="1">
      <alignment horizontal="right" wrapText="1"/>
      <protection/>
    </xf>
    <xf numFmtId="170" fontId="0" fillId="0" borderId="1" xfId="0" applyNumberFormat="1" applyFont="1" applyBorder="1" applyAlignment="1">
      <alignment horizontal="center"/>
    </xf>
    <xf numFmtId="170" fontId="4" fillId="0" borderId="1" xfId="19" applyNumberFormat="1" applyFont="1" applyFill="1" applyBorder="1" applyAlignment="1">
      <alignment horizontal="right" wrapText="1"/>
      <protection/>
    </xf>
    <xf numFmtId="2" fontId="4" fillId="0" borderId="1" xfId="20" applyNumberFormat="1" applyFont="1" applyFill="1" applyBorder="1" applyAlignment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IKA perdiz..." xfId="19"/>
    <cellStyle name="Normal_IKA tórtola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3</xdr:col>
      <xdr:colOff>590550</xdr:colOff>
      <xdr:row>5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3</xdr:col>
      <xdr:colOff>590550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3</xdr:col>
      <xdr:colOff>590550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L34"/>
  <sheetViews>
    <sheetView tabSelected="1" workbookViewId="0" topLeftCell="A1">
      <selection activeCell="G16" sqref="G16:I16"/>
    </sheetView>
  </sheetViews>
  <sheetFormatPr defaultColWidth="11.421875" defaultRowHeight="12.75"/>
  <cols>
    <col min="5" max="5" width="14.7109375" style="0" customWidth="1"/>
    <col min="6" max="6" width="9.140625" style="0" bestFit="1" customWidth="1"/>
    <col min="7" max="7" width="10.140625" style="0" bestFit="1" customWidth="1"/>
    <col min="8" max="8" width="10.7109375" style="0" bestFit="1" customWidth="1"/>
    <col min="9" max="9" width="9.00390625" style="0" bestFit="1" customWidth="1"/>
  </cols>
  <sheetData>
    <row r="2" spans="5:12" ht="12.75">
      <c r="E2" s="20"/>
      <c r="F2" s="20"/>
      <c r="G2" s="20"/>
      <c r="H2" s="20"/>
      <c r="I2" s="20"/>
      <c r="J2" s="20"/>
      <c r="K2" s="20"/>
      <c r="L2" s="20"/>
    </row>
    <row r="3" spans="5:12" ht="12.75">
      <c r="E3" s="20" t="s">
        <v>50</v>
      </c>
      <c r="F3" s="21"/>
      <c r="G3" s="21"/>
      <c r="H3" s="22"/>
      <c r="I3" s="22"/>
      <c r="J3" s="22"/>
      <c r="K3" s="22"/>
      <c r="L3" s="22"/>
    </row>
    <row r="4" spans="5:12" ht="12.75">
      <c r="E4" s="22" t="s">
        <v>48</v>
      </c>
      <c r="F4" s="21"/>
      <c r="G4" s="21"/>
      <c r="H4" s="22"/>
      <c r="I4" s="22"/>
      <c r="J4" s="22"/>
      <c r="K4" s="22"/>
      <c r="L4" s="22"/>
    </row>
    <row r="5" spans="5:12" ht="12.75">
      <c r="E5" s="22" t="s">
        <v>55</v>
      </c>
      <c r="F5" s="21"/>
      <c r="G5" s="21"/>
      <c r="H5" s="22"/>
      <c r="I5" s="22"/>
      <c r="J5" s="22"/>
      <c r="K5" s="22"/>
      <c r="L5" s="22"/>
    </row>
    <row r="6" spans="5:12" ht="12.75">
      <c r="E6" s="22"/>
      <c r="F6" s="22"/>
      <c r="G6" s="22"/>
      <c r="H6" s="22"/>
      <c r="I6" s="22"/>
      <c r="J6" s="22"/>
      <c r="K6" s="22"/>
      <c r="L6" s="22"/>
    </row>
    <row r="7" spans="5:12" ht="12.75">
      <c r="E7" s="22"/>
      <c r="F7" s="22"/>
      <c r="G7" s="22"/>
      <c r="H7" s="22"/>
      <c r="I7" s="22"/>
      <c r="J7" s="22"/>
      <c r="K7" s="22"/>
      <c r="L7" s="22"/>
    </row>
    <row r="8" spans="5:12" ht="12.75">
      <c r="E8" s="22" t="s">
        <v>56</v>
      </c>
      <c r="F8" s="22"/>
      <c r="G8" s="22"/>
      <c r="H8" s="22"/>
      <c r="I8" s="22"/>
      <c r="J8" s="22"/>
      <c r="K8" s="22"/>
      <c r="L8" s="22"/>
    </row>
    <row r="10" ht="13.5" customHeight="1"/>
    <row r="11" spans="5:9" ht="19.5" customHeight="1">
      <c r="E11" s="2" t="s">
        <v>0</v>
      </c>
      <c r="F11" s="3" t="s">
        <v>1</v>
      </c>
      <c r="G11" s="3" t="s">
        <v>2</v>
      </c>
      <c r="H11" s="3" t="s">
        <v>3</v>
      </c>
      <c r="I11" s="3" t="s">
        <v>4</v>
      </c>
    </row>
    <row r="12" spans="5:9" ht="15" customHeight="1">
      <c r="E12" s="1" t="s">
        <v>52</v>
      </c>
      <c r="F12" s="27">
        <v>0.3925619834710744</v>
      </c>
      <c r="G12" s="27">
        <v>0.22004889975550124</v>
      </c>
      <c r="H12" s="28">
        <v>0</v>
      </c>
      <c r="I12" s="27">
        <v>0.1466992665036675</v>
      </c>
    </row>
    <row r="13" spans="5:9" ht="15" customHeight="1">
      <c r="E13" s="1" t="s">
        <v>53</v>
      </c>
      <c r="F13" s="27">
        <v>0.9643435980551055</v>
      </c>
      <c r="G13" s="27">
        <v>0.1671309192200557</v>
      </c>
      <c r="H13" s="27">
        <v>1.2548113933795226</v>
      </c>
      <c r="I13" s="27">
        <v>0.1924557351809084</v>
      </c>
    </row>
    <row r="14" spans="5:9" ht="15" customHeight="1">
      <c r="E14" s="1" t="s">
        <v>5</v>
      </c>
      <c r="F14" s="27">
        <v>1.087151841868823</v>
      </c>
      <c r="G14" s="27">
        <v>0.08501594048884166</v>
      </c>
      <c r="H14" s="27">
        <v>0.8288288288288287</v>
      </c>
      <c r="I14" s="27">
        <v>0.16216216216216214</v>
      </c>
    </row>
    <row r="15" spans="5:9" ht="15" customHeight="1">
      <c r="E15" s="1" t="s">
        <v>6</v>
      </c>
      <c r="F15" s="27">
        <v>0.6744487678339819</v>
      </c>
      <c r="G15" s="27">
        <v>0.2503293807641634</v>
      </c>
      <c r="H15" s="27">
        <v>8.432147562582346</v>
      </c>
      <c r="I15" s="27">
        <v>0.2898550724637681</v>
      </c>
    </row>
    <row r="16" spans="5:9" ht="15" customHeight="1">
      <c r="E16" s="1" t="s">
        <v>49</v>
      </c>
      <c r="F16" s="10" t="s">
        <v>54</v>
      </c>
      <c r="G16" s="29">
        <v>0.2710027100271002</v>
      </c>
      <c r="H16" s="29">
        <v>0.046875</v>
      </c>
      <c r="I16" s="29">
        <v>0.234375</v>
      </c>
    </row>
    <row r="17" ht="12.75">
      <c r="F17" s="9"/>
    </row>
    <row r="20" spans="5:7" ht="12.75">
      <c r="E20" s="16"/>
      <c r="F20" s="16"/>
      <c r="G20" s="16"/>
    </row>
    <row r="21" spans="5:7" ht="12.75">
      <c r="E21" s="13"/>
      <c r="F21" s="13"/>
      <c r="G21" s="16"/>
    </row>
    <row r="22" spans="5:7" ht="12.75">
      <c r="E22" s="13"/>
      <c r="F22" s="13"/>
      <c r="G22" s="16"/>
    </row>
    <row r="23" spans="5:8" ht="12.75">
      <c r="E23" s="17"/>
      <c r="F23" s="18"/>
      <c r="G23" s="13"/>
      <c r="H23" s="13"/>
    </row>
    <row r="24" spans="5:8" ht="12.75">
      <c r="E24" s="17"/>
      <c r="F24" s="18"/>
      <c r="G24" s="17"/>
      <c r="H24" s="19"/>
    </row>
    <row r="25" spans="5:7" ht="12.75">
      <c r="E25" s="17"/>
      <c r="F25" s="18"/>
      <c r="G25" s="17"/>
    </row>
    <row r="26" spans="5:7" ht="12.75">
      <c r="E26" s="17"/>
      <c r="F26" s="18"/>
      <c r="G26" s="17"/>
    </row>
    <row r="27" spans="5:8" ht="12.75">
      <c r="E27" s="17"/>
      <c r="F27" s="18"/>
      <c r="G27" s="14"/>
      <c r="H27" s="11"/>
    </row>
    <row r="28" spans="5:8" ht="12.75">
      <c r="E28" s="17"/>
      <c r="F28" s="18"/>
      <c r="G28" s="15"/>
      <c r="H28" s="11"/>
    </row>
    <row r="29" spans="5:8" ht="12.75">
      <c r="E29" s="17"/>
      <c r="F29" s="18"/>
      <c r="G29" s="15"/>
      <c r="H29" s="12"/>
    </row>
    <row r="30" spans="5:8" ht="12.75">
      <c r="E30" s="17"/>
      <c r="F30" s="18"/>
      <c r="G30" s="15"/>
      <c r="H30" s="11"/>
    </row>
    <row r="31" spans="5:8" ht="12.75">
      <c r="E31" s="17"/>
      <c r="F31" s="18"/>
      <c r="G31" s="15"/>
      <c r="H31" s="11"/>
    </row>
    <row r="32" spans="5:8" ht="12.75">
      <c r="E32" s="17"/>
      <c r="F32" s="18"/>
      <c r="G32" s="15"/>
      <c r="H32" s="11"/>
    </row>
    <row r="33" spans="5:7" ht="12.75">
      <c r="E33" s="17"/>
      <c r="F33" s="18"/>
      <c r="G33" s="15"/>
    </row>
    <row r="34" spans="5:7" ht="12.75">
      <c r="E34" s="16"/>
      <c r="F34" s="16"/>
      <c r="G34" s="15"/>
    </row>
  </sheetData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I50"/>
  <sheetViews>
    <sheetView workbookViewId="0" topLeftCell="A1">
      <selection activeCell="I30" sqref="I30:I31"/>
    </sheetView>
  </sheetViews>
  <sheetFormatPr defaultColWidth="11.421875" defaultRowHeight="12.75"/>
  <cols>
    <col min="5" max="5" width="25.140625" style="0" customWidth="1"/>
    <col min="6" max="6" width="21.8515625" style="0" customWidth="1"/>
    <col min="8" max="8" width="11.57421875" style="0" bestFit="1" customWidth="1"/>
  </cols>
  <sheetData>
    <row r="3" ht="12.75">
      <c r="E3" s="4" t="s">
        <v>51</v>
      </c>
    </row>
    <row r="6" ht="12.75">
      <c r="E6" t="s">
        <v>57</v>
      </c>
    </row>
    <row r="9" spans="5:8" ht="12.75">
      <c r="E9" s="3" t="s">
        <v>7</v>
      </c>
      <c r="F9" s="3" t="s">
        <v>8</v>
      </c>
      <c r="G9" s="3" t="s">
        <v>9</v>
      </c>
      <c r="H9" s="3" t="s">
        <v>10</v>
      </c>
    </row>
    <row r="10" spans="5:8" ht="12.75">
      <c r="E10" s="25" t="s">
        <v>11</v>
      </c>
      <c r="F10" s="25" t="s">
        <v>12</v>
      </c>
      <c r="G10" s="5">
        <v>3.5</v>
      </c>
      <c r="H10" s="30">
        <f>17/G10</f>
        <v>4.857142857142857</v>
      </c>
    </row>
    <row r="11" spans="5:8" ht="12.75">
      <c r="E11" s="25" t="s">
        <v>13</v>
      </c>
      <c r="F11" s="25" t="s">
        <v>12</v>
      </c>
      <c r="G11" s="5">
        <v>3.5</v>
      </c>
      <c r="H11" s="30">
        <f>17/G11</f>
        <v>4.857142857142857</v>
      </c>
    </row>
    <row r="12" spans="5:8" ht="12.75">
      <c r="E12" s="25" t="s">
        <v>14</v>
      </c>
      <c r="F12" s="25" t="s">
        <v>12</v>
      </c>
      <c r="G12" s="5">
        <v>6.1</v>
      </c>
      <c r="H12" s="30">
        <f>19/G12</f>
        <v>3.114754098360656</v>
      </c>
    </row>
    <row r="13" spans="5:8" ht="12.75">
      <c r="E13" s="25" t="s">
        <v>15</v>
      </c>
      <c r="F13" s="25" t="s">
        <v>16</v>
      </c>
      <c r="G13" s="5">
        <v>4.5</v>
      </c>
      <c r="H13" s="30">
        <f>14/G13</f>
        <v>3.111111111111111</v>
      </c>
    </row>
    <row r="14" spans="5:8" ht="12.75">
      <c r="E14" s="25" t="s">
        <v>17</v>
      </c>
      <c r="F14" s="25" t="s">
        <v>18</v>
      </c>
      <c r="G14" s="5">
        <v>4.7</v>
      </c>
      <c r="H14" s="30">
        <f>14/G14</f>
        <v>2.978723404255319</v>
      </c>
    </row>
    <row r="15" spans="5:8" ht="12.75">
      <c r="E15" s="25" t="s">
        <v>19</v>
      </c>
      <c r="F15" s="25" t="s">
        <v>18</v>
      </c>
      <c r="G15" s="5">
        <v>5.1</v>
      </c>
      <c r="H15" s="30">
        <f>2/G15</f>
        <v>0.3921568627450981</v>
      </c>
    </row>
    <row r="16" spans="5:8" ht="12.75">
      <c r="E16" s="25" t="s">
        <v>21</v>
      </c>
      <c r="F16" s="25" t="s">
        <v>20</v>
      </c>
      <c r="G16" s="5">
        <v>6.9</v>
      </c>
      <c r="H16" s="30">
        <f>0/G16</f>
        <v>0</v>
      </c>
    </row>
    <row r="17" spans="5:8" ht="12.75">
      <c r="E17" s="25" t="s">
        <v>22</v>
      </c>
      <c r="F17" s="25" t="s">
        <v>23</v>
      </c>
      <c r="G17" s="5">
        <v>7</v>
      </c>
      <c r="H17" s="30">
        <f>10/G17</f>
        <v>1.4285714285714286</v>
      </c>
    </row>
    <row r="18" spans="5:8" ht="12.75">
      <c r="E18" s="25" t="s">
        <v>24</v>
      </c>
      <c r="F18" s="25" t="s">
        <v>25</v>
      </c>
      <c r="G18" s="5">
        <v>6</v>
      </c>
      <c r="H18" s="30">
        <f>29/G18</f>
        <v>4.833333333333333</v>
      </c>
    </row>
    <row r="19" spans="5:8" ht="12.75">
      <c r="E19" s="25" t="s">
        <v>26</v>
      </c>
      <c r="F19" s="25" t="s">
        <v>27</v>
      </c>
      <c r="G19" s="5">
        <v>7.3</v>
      </c>
      <c r="H19" s="30">
        <f>15/G19</f>
        <v>2.0547945205479454</v>
      </c>
    </row>
    <row r="20" spans="5:8" ht="12.75">
      <c r="E20" s="25" t="s">
        <v>28</v>
      </c>
      <c r="F20" s="25" t="s">
        <v>29</v>
      </c>
      <c r="G20" s="5">
        <v>7.4</v>
      </c>
      <c r="H20" s="30">
        <f>22/G20</f>
        <v>2.972972972972973</v>
      </c>
    </row>
    <row r="21" spans="5:8" ht="12.75">
      <c r="E21" s="25" t="s">
        <v>30</v>
      </c>
      <c r="F21" s="25" t="s">
        <v>29</v>
      </c>
      <c r="G21" s="5">
        <v>5.3</v>
      </c>
      <c r="H21" s="30">
        <f>10/G21</f>
        <v>1.8867924528301887</v>
      </c>
    </row>
    <row r="22" spans="5:8" ht="12.75">
      <c r="E22" s="25" t="s">
        <v>31</v>
      </c>
      <c r="F22" s="25" t="s">
        <v>32</v>
      </c>
      <c r="G22" s="5">
        <v>5.1</v>
      </c>
      <c r="H22" s="30">
        <f>8/G22</f>
        <v>1.5686274509803924</v>
      </c>
    </row>
    <row r="23" spans="5:8" ht="12.75">
      <c r="E23" s="25" t="s">
        <v>33</v>
      </c>
      <c r="F23" s="25" t="s">
        <v>34</v>
      </c>
      <c r="G23" s="5">
        <v>6.5</v>
      </c>
      <c r="H23" s="30">
        <f>8/G23</f>
        <v>1.2307692307692308</v>
      </c>
    </row>
    <row r="24" spans="5:8" ht="12.75">
      <c r="E24" s="25" t="s">
        <v>35</v>
      </c>
      <c r="F24" s="25" t="s">
        <v>36</v>
      </c>
      <c r="G24" s="5">
        <v>4.2</v>
      </c>
      <c r="H24" s="30">
        <f>0/G24</f>
        <v>0</v>
      </c>
    </row>
    <row r="25" spans="5:8" ht="12.75">
      <c r="E25" s="25" t="s">
        <v>37</v>
      </c>
      <c r="F25" s="25" t="s">
        <v>36</v>
      </c>
      <c r="G25" s="5">
        <v>6.9</v>
      </c>
      <c r="H25" s="30">
        <f>4/G25</f>
        <v>0.5797101449275363</v>
      </c>
    </row>
    <row r="26" spans="5:8" ht="12.75">
      <c r="E26" s="25" t="s">
        <v>38</v>
      </c>
      <c r="F26" s="25" t="s">
        <v>39</v>
      </c>
      <c r="G26" s="5">
        <v>8</v>
      </c>
      <c r="H26" s="30">
        <f>10/G26</f>
        <v>1.25</v>
      </c>
    </row>
    <row r="27" spans="5:9" ht="12.75">
      <c r="E27" s="25"/>
      <c r="F27" s="26" t="s">
        <v>40</v>
      </c>
      <c r="G27" s="5">
        <v>98</v>
      </c>
      <c r="H27" s="5">
        <f>AVERAGE(H10:H26)</f>
        <v>2.183329572099466</v>
      </c>
      <c r="I27" s="8"/>
    </row>
    <row r="31" spans="6:7" ht="12.75">
      <c r="F31" s="16"/>
      <c r="G31" s="16"/>
    </row>
    <row r="32" spans="6:7" ht="12.75">
      <c r="F32" s="23"/>
      <c r="G32" s="16"/>
    </row>
    <row r="33" spans="6:7" ht="12.75">
      <c r="F33" s="24"/>
      <c r="G33" s="16"/>
    </row>
    <row r="34" spans="6:7" ht="12.75">
      <c r="F34" s="24"/>
      <c r="G34" s="16"/>
    </row>
    <row r="35" spans="6:7" ht="12.75">
      <c r="F35" s="24"/>
      <c r="G35" s="16"/>
    </row>
    <row r="36" spans="6:7" ht="12.75">
      <c r="F36" s="24"/>
      <c r="G36" s="16"/>
    </row>
    <row r="37" spans="6:7" ht="12.75">
      <c r="F37" s="24"/>
      <c r="G37" s="16"/>
    </row>
    <row r="38" spans="6:7" ht="12.75">
      <c r="F38" s="24"/>
      <c r="G38" s="16"/>
    </row>
    <row r="39" spans="6:7" ht="12.75">
      <c r="F39" s="24"/>
      <c r="G39" s="16"/>
    </row>
    <row r="40" spans="6:7" ht="12.75">
      <c r="F40" s="24"/>
      <c r="G40" s="16"/>
    </row>
    <row r="41" spans="6:7" ht="12.75">
      <c r="F41" s="24"/>
      <c r="G41" s="16"/>
    </row>
    <row r="42" spans="6:7" ht="12.75">
      <c r="F42" s="24"/>
      <c r="G42" s="16"/>
    </row>
    <row r="43" spans="6:7" ht="12.75">
      <c r="F43" s="24"/>
      <c r="G43" s="16"/>
    </row>
    <row r="44" spans="6:7" ht="12.75">
      <c r="F44" s="24"/>
      <c r="G44" s="16"/>
    </row>
    <row r="45" spans="6:7" ht="12.75">
      <c r="F45" s="24"/>
      <c r="G45" s="16"/>
    </row>
    <row r="46" spans="6:7" ht="12.75">
      <c r="F46" s="24"/>
      <c r="G46" s="16"/>
    </row>
    <row r="47" spans="6:7" ht="12.75">
      <c r="F47" s="24"/>
      <c r="G47" s="16"/>
    </row>
    <row r="48" spans="6:7" ht="12.75">
      <c r="F48" s="24"/>
      <c r="G48" s="16"/>
    </row>
    <row r="49" spans="6:7" ht="12.75">
      <c r="F49" s="24"/>
      <c r="G49" s="16"/>
    </row>
    <row r="50" spans="6:7" ht="12.75">
      <c r="F50" s="16"/>
      <c r="G50" s="16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3:J13"/>
  <sheetViews>
    <sheetView workbookViewId="0" topLeftCell="A1">
      <selection activeCell="H28" sqref="H28"/>
    </sheetView>
  </sheetViews>
  <sheetFormatPr defaultColWidth="11.421875" defaultRowHeight="12.75"/>
  <cols>
    <col min="8" max="8" width="13.421875" style="0" customWidth="1"/>
    <col min="9" max="9" width="15.421875" style="0" customWidth="1"/>
    <col min="10" max="10" width="15.28125" style="0" customWidth="1"/>
  </cols>
  <sheetData>
    <row r="3" ht="12.75">
      <c r="E3" s="4" t="s">
        <v>51</v>
      </c>
    </row>
    <row r="6" ht="12.75">
      <c r="E6" t="s">
        <v>58</v>
      </c>
    </row>
    <row r="9" ht="12.75">
      <c r="E9" t="s">
        <v>47</v>
      </c>
    </row>
    <row r="12" spans="5:10" ht="51">
      <c r="E12" s="7" t="s">
        <v>41</v>
      </c>
      <c r="F12" s="7" t="s">
        <v>42</v>
      </c>
      <c r="G12" s="7" t="s">
        <v>43</v>
      </c>
      <c r="H12" s="7" t="s">
        <v>44</v>
      </c>
      <c r="I12" s="7" t="s">
        <v>45</v>
      </c>
      <c r="J12" s="7" t="s">
        <v>46</v>
      </c>
    </row>
    <row r="13" spans="5:10" ht="12.75">
      <c r="E13" s="1">
        <v>2014</v>
      </c>
      <c r="F13" s="1">
        <v>61</v>
      </c>
      <c r="G13" s="6">
        <v>1417</v>
      </c>
      <c r="H13" s="1">
        <v>618</v>
      </c>
      <c r="I13" s="1">
        <v>592</v>
      </c>
      <c r="J13" s="1">
        <v>206</v>
      </c>
    </row>
  </sheetData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R000031</dc:creator>
  <cp:keywords/>
  <dc:description/>
  <cp:lastModifiedBy>D446955</cp:lastModifiedBy>
  <cp:lastPrinted>2006-06-14T10:40:54Z</cp:lastPrinted>
  <dcterms:created xsi:type="dcterms:W3CDTF">2006-06-14T09:55:39Z</dcterms:created>
  <dcterms:modified xsi:type="dcterms:W3CDTF">2015-10-08T10:46:55Z</dcterms:modified>
  <cp:category/>
  <cp:version/>
  <cp:contentType/>
  <cp:contentStatus/>
</cp:coreProperties>
</file>