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<sst xmlns="http://schemas.openxmlformats.org/spreadsheetml/2006/main" count="138" uniqueCount="123">
  <si>
    <t xml:space="preserve">PARTES DE ACCIDENTES DE TRABAJO CON BAJA </t>
  </si>
  <si>
    <t xml:space="preserve">SEGÚN GRADO DE LESIÓN Y SECTORES ECONÓMICOS </t>
  </si>
  <si>
    <t>NAVARRA -  2006 / 2005</t>
  </si>
  <si>
    <t>ACCIDENTES EN JORNADA DE TRABAJO</t>
  </si>
  <si>
    <t>CON BAJA</t>
  </si>
  <si>
    <t>LEVES</t>
  </si>
  <si>
    <t>GRAVES</t>
  </si>
  <si>
    <t>MORTALES</t>
  </si>
  <si>
    <t>TOTALES</t>
  </si>
  <si>
    <t>DIFERENCIAS</t>
  </si>
  <si>
    <t>SEGÚN SECTORES ECONÓMICOS</t>
  </si>
  <si>
    <t>Nº Abs.</t>
  </si>
  <si>
    <t>%</t>
  </si>
  <si>
    <r>
      <t xml:space="preserve">Agricultura </t>
    </r>
    <r>
      <rPr>
        <sz val="10"/>
        <rFont val="Times New Roman"/>
        <family val="1"/>
      </rPr>
      <t>(*)</t>
    </r>
  </si>
  <si>
    <t>Industria</t>
  </si>
  <si>
    <t>Construcción</t>
  </si>
  <si>
    <t>Servicios</t>
  </si>
  <si>
    <t>TOTAL (**)</t>
  </si>
  <si>
    <r>
      <t xml:space="preserve">A.T. </t>
    </r>
    <r>
      <rPr>
        <i/>
        <sz val="11"/>
        <rFont val="Arial"/>
        <family val="0"/>
      </rPr>
      <t>In itinere con baja</t>
    </r>
  </si>
  <si>
    <t>TOTAL A.T. CON BAJA</t>
  </si>
  <si>
    <r>
      <t>(*)</t>
    </r>
    <r>
      <rPr>
        <i/>
        <sz val="9"/>
        <rFont val="Arial"/>
        <family val="2"/>
      </rPr>
      <t xml:space="preserve"> Incluye Régimen Especial Agrario Cuenta Propia y Cuenta Ajena</t>
    </r>
  </si>
  <si>
    <t>AT-1b</t>
  </si>
  <si>
    <r>
      <t>(**)</t>
    </r>
    <r>
      <rPr>
        <i/>
        <sz val="9"/>
        <rFont val="Arial"/>
        <family val="2"/>
      </rPr>
      <t xml:space="preserve"> Incluye Régimen de Trabajadores Autónomos que han optado por la cobertura de las contingencias de AT. y EP.</t>
    </r>
  </si>
  <si>
    <t xml:space="preserve">Fuente:  Instituto Navarro de Salud Laboral. </t>
  </si>
  <si>
    <t>Diferencias en número</t>
  </si>
  <si>
    <t>Diferencias porcentuales</t>
  </si>
  <si>
    <t>Diferencias en número "In Itínere"</t>
  </si>
  <si>
    <t>Diferencias porcentuales "In Itínere"</t>
  </si>
  <si>
    <t>Diferencias en número Totales</t>
  </si>
  <si>
    <t>Diferencias porcentuales Totales</t>
  </si>
  <si>
    <t>PARTES DE ACCIDENTES DE TRABAJO CON BAJA</t>
  </si>
  <si>
    <t>SEGÚN GRADO DE LESIÓN Y ACTIVIDAD ECONÓMICA</t>
  </si>
  <si>
    <t xml:space="preserve">ACCIDENTES EN JORNADA DE TRABAJO </t>
  </si>
  <si>
    <t xml:space="preserve"> CON BAJA</t>
  </si>
  <si>
    <t>TOTAL</t>
  </si>
  <si>
    <t>Diferencias</t>
  </si>
  <si>
    <t>SEGÚN ACTIVIDAD ECONÓMICA</t>
  </si>
  <si>
    <t>2006 Vs. 2005</t>
  </si>
  <si>
    <t xml:space="preserve">01-Agricultura, Ganadería, Caza  (*) </t>
  </si>
  <si>
    <t>02-Selvicultura, Explotación Forestal</t>
  </si>
  <si>
    <t>05-Pesca, Acuicultura y Act. Ser. relac.</t>
  </si>
  <si>
    <t>14-Extrac. Minerales no metal. ni energ.</t>
  </si>
  <si>
    <t>15-Ind. Produc. alimenticios y bebidas</t>
  </si>
  <si>
    <t>17-Industria Textil</t>
  </si>
  <si>
    <t>18-Ind. Confección y de la Peletería</t>
  </si>
  <si>
    <t>19-Prepar. curtido y acabado Cuero</t>
  </si>
  <si>
    <t>20-Industria de  Madera y del Corcho</t>
  </si>
  <si>
    <t>21-Industria del Papel</t>
  </si>
  <si>
    <t>22-Edición, Artes Gráficas y Reproduc</t>
  </si>
  <si>
    <t>24-Industria Química</t>
  </si>
  <si>
    <t>25-Prepar. Prod. Caucho y Mat. Plást.</t>
  </si>
  <si>
    <t>26-Fabric. Otros Pr. Minerales no Met.</t>
  </si>
  <si>
    <t>27-Metalurgia</t>
  </si>
  <si>
    <t xml:space="preserve">28-Fabricación Productos Metálicos </t>
  </si>
  <si>
    <t>29-Ind. Const. Maquinaria y Eq.Mecán.</t>
  </si>
  <si>
    <t>30-Fabr. Máq. oficina y equip. informáticos</t>
  </si>
  <si>
    <t>31-Fabr. Maquinaria y Mat. Eléctrico</t>
  </si>
  <si>
    <t>32-Fabric. Material Electrónico</t>
  </si>
  <si>
    <t>33-Fabric. Eq. Médico-Quirúrgico,opt.</t>
  </si>
  <si>
    <t>34-Fabr.Vehículos motor y remolques</t>
  </si>
  <si>
    <t>35-Fabr. Otro material de transporte</t>
  </si>
  <si>
    <t>36-Fabr. Muebles; otras Ind. Manufac.</t>
  </si>
  <si>
    <t>37-Reciclaje</t>
  </si>
  <si>
    <t>40-Energía Eléctrica, Gas, Vapor</t>
  </si>
  <si>
    <t>41-Captación, Depur. y Distib. Agua</t>
  </si>
  <si>
    <t>45-Construcción</t>
  </si>
  <si>
    <t>50-Venta,  Reparac. Vehículos Motor</t>
  </si>
  <si>
    <t>51-Comercio al por Mayor</t>
  </si>
  <si>
    <t>52-Comercio al por Menor</t>
  </si>
  <si>
    <t>55-Hostelería</t>
  </si>
  <si>
    <t>60-Transporte Terrestre</t>
  </si>
  <si>
    <t>62-Transporte aéreo y espacial</t>
  </si>
  <si>
    <t>63-Activ. Anex.Transptes. Agenc.Viajes</t>
  </si>
  <si>
    <t>64-Correos y Telecomunicaciones</t>
  </si>
  <si>
    <t xml:space="preserve">65-Intermediación Financiera </t>
  </si>
  <si>
    <t>66-Seguros y planes de pensiones</t>
  </si>
  <si>
    <t>67-Activ. Aux. a  intermediación financ.</t>
  </si>
  <si>
    <t>70-Actividades Inmobiliarias</t>
  </si>
  <si>
    <t>71-Alquiler maquinaria</t>
  </si>
  <si>
    <t>72-Actividades Informáticas</t>
  </si>
  <si>
    <t>73-Investigación y Desarrollo</t>
  </si>
  <si>
    <t>74-Otras actividades empresariales</t>
  </si>
  <si>
    <t>75-Administración Pública, Def. y S.S.</t>
  </si>
  <si>
    <t>80-Educación</t>
  </si>
  <si>
    <t>85-Activ. Sanitarias y Veterinarias</t>
  </si>
  <si>
    <t>90-Activ. Saneamiento Público</t>
  </si>
  <si>
    <t>91-Actividades Asociativas</t>
  </si>
  <si>
    <t>92-Act. Recreativas Culturales y Depor.</t>
  </si>
  <si>
    <t>93-Act. Diversas de Serv. Personales</t>
  </si>
  <si>
    <t>95-Hogares emplean pers. doméstico</t>
  </si>
  <si>
    <t>99-Organismos extraterritoriales</t>
  </si>
  <si>
    <t>Total Actividades (**)</t>
  </si>
  <si>
    <t>ACCIDENTES IN ITINERE CON BAJA</t>
  </si>
  <si>
    <t>TOTAL GENERAL</t>
  </si>
  <si>
    <r>
      <t>(*)</t>
    </r>
    <r>
      <rPr>
        <i/>
        <sz val="8"/>
        <rFont val="Arial"/>
        <family val="2"/>
      </rPr>
      <t xml:space="preserve"> Incluye Régimen Especial Agrario Cuenta Propia y Cuenta Ajena</t>
    </r>
  </si>
  <si>
    <t>AT-2b</t>
  </si>
  <si>
    <r>
      <t>(**)</t>
    </r>
    <r>
      <rPr>
        <i/>
        <sz val="8"/>
        <rFont val="Arial"/>
        <family val="2"/>
      </rPr>
      <t xml:space="preserve"> Incluye Régimen de Trabajadores Autónomos que han optado por la cobertura de las contingencias de AT. y EP.</t>
    </r>
  </si>
  <si>
    <t xml:space="preserve">Fuente:  I.N.S.L.  </t>
  </si>
  <si>
    <t>ACCIDENTES DE TRABAJO CON BAJA EN JORNADA DE TRABAJO.</t>
  </si>
  <si>
    <t>ÍNDICES DE INCIDENCIA ACUMULADOS DE ACCIDENTES TOTALES POR SECTORES ECONÓMICOS</t>
  </si>
  <si>
    <t>NAVARRA - Acumulado Enero - Diciembre 2006 /2005</t>
  </si>
  <si>
    <t>Enero - Diciembre 2006</t>
  </si>
  <si>
    <t>Enero - Diciembre  2005</t>
  </si>
  <si>
    <t xml:space="preserve">SECTORES </t>
  </si>
  <si>
    <t>n.º</t>
  </si>
  <si>
    <t>Indice de</t>
  </si>
  <si>
    <t xml:space="preserve">  Diferencias</t>
  </si>
  <si>
    <t>ECONÓMICOS</t>
  </si>
  <si>
    <t>Accidentes</t>
  </si>
  <si>
    <t>Trabajadores</t>
  </si>
  <si>
    <t>Incidencia por</t>
  </si>
  <si>
    <t>en Ind de Inc.</t>
  </si>
  <si>
    <t>(1)</t>
  </si>
  <si>
    <t>mil trabajadores</t>
  </si>
  <si>
    <t xml:space="preserve">   2006/2005</t>
  </si>
  <si>
    <t>AGRICULTURA  (*)</t>
  </si>
  <si>
    <t>INDUSTRIA</t>
  </si>
  <si>
    <t>CONSTRUCCION</t>
  </si>
  <si>
    <t>SERVICIOS</t>
  </si>
  <si>
    <t>No consta</t>
  </si>
  <si>
    <t>Fuente Población Asalariada: Servicio de Estadísticas de Protección Social del Ministerio de Trabajo y Asuntos Sociales</t>
  </si>
  <si>
    <t>AT-3</t>
  </si>
  <si>
    <t xml:space="preserve">Fuente Datos Accidentes y Elaboración:  I.N.S.L.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</si>
</sst>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62"/>
      <name val="Arial"/>
      <family val="2"/>
    </font>
    <font>
      <i/>
      <sz val="11"/>
      <name val="Arial"/>
      <family val="0"/>
    </font>
    <font>
      <sz val="9"/>
      <name val="Times New Roman"/>
      <family val="0"/>
    </font>
    <font>
      <i/>
      <sz val="9"/>
      <name val="Arial"/>
      <family val="2"/>
    </font>
    <font>
      <sz val="8"/>
      <name val="Arial"/>
      <family val="2"/>
    </font>
    <font>
      <b/>
      <i/>
      <sz val="9"/>
      <color indexed="18"/>
      <name val="Arial"/>
      <family val="2"/>
    </font>
    <font>
      <sz val="8"/>
      <name val="Times New Roman"/>
      <family val="1"/>
    </font>
    <font>
      <b/>
      <sz val="11"/>
      <name val="Courier"/>
      <family val="0"/>
    </font>
    <font>
      <b/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Courier"/>
      <family val="0"/>
    </font>
    <font>
      <b/>
      <sz val="9"/>
      <color indexed="62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sz val="10"/>
      <color indexed="17"/>
      <name val="Arial"/>
      <family val="0"/>
    </font>
    <font>
      <sz val="10"/>
      <color indexed="10"/>
      <name val="Arial"/>
      <family val="0"/>
    </font>
    <font>
      <i/>
      <sz val="8"/>
      <name val="Arial"/>
      <family val="2"/>
    </font>
    <font>
      <b/>
      <i/>
      <sz val="11"/>
      <name val="Times New Roman"/>
      <family val="0"/>
    </font>
    <font>
      <b/>
      <sz val="9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Continuous" wrapText="1"/>
    </xf>
    <xf numFmtId="0" fontId="1" fillId="2" borderId="6" xfId="0" applyFont="1" applyFill="1" applyBorder="1" applyAlignment="1">
      <alignment horizontal="centerContinuous" wrapText="1"/>
    </xf>
    <xf numFmtId="0" fontId="4" fillId="0" borderId="7" xfId="0" applyFont="1" applyBorder="1" applyAlignment="1">
      <alignment horizontal="center"/>
    </xf>
    <xf numFmtId="0" fontId="5" fillId="3" borderId="8" xfId="0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5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8" fillId="3" borderId="5" xfId="0" applyFont="1" applyFill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6" fillId="0" borderId="3" xfId="0" applyFont="1" applyBorder="1" applyAlignment="1">
      <alignment horizontal="right"/>
    </xf>
    <xf numFmtId="1" fontId="0" fillId="0" borderId="0" xfId="19" applyNumberFormat="1" applyFont="1" applyAlignment="1">
      <alignment/>
    </xf>
    <xf numFmtId="10" fontId="6" fillId="0" borderId="6" xfId="19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8" fillId="3" borderId="10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0" fontId="6" fillId="0" borderId="11" xfId="19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5" fillId="3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0" fontId="3" fillId="0" borderId="9" xfId="19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0" fillId="0" borderId="0" xfId="19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8" xfId="0" applyFont="1" applyBorder="1" applyAlignment="1">
      <alignment/>
    </xf>
    <xf numFmtId="0" fontId="8" fillId="3" borderId="8" xfId="0" applyFont="1" applyFill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8" fillId="3" borderId="14" xfId="0" applyFont="1" applyFill="1" applyBorder="1" applyAlignment="1">
      <alignment horizontal="right"/>
    </xf>
    <xf numFmtId="10" fontId="6" fillId="0" borderId="9" xfId="19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8" xfId="0" applyFont="1" applyBorder="1" applyAlignment="1">
      <alignment/>
    </xf>
    <xf numFmtId="0" fontId="5" fillId="3" borderId="14" xfId="0" applyFont="1" applyFill="1" applyBorder="1" applyAlignment="1">
      <alignment horizontal="right"/>
    </xf>
    <xf numFmtId="10" fontId="3" fillId="0" borderId="9" xfId="19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12" fillId="0" borderId="0" xfId="0" applyNumberFormat="1" applyFont="1" applyAlignment="1" applyProtection="1">
      <alignment horizontal="righ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19" applyNumberFormat="1" applyFont="1" applyBorder="1" applyAlignment="1">
      <alignment horizontal="center"/>
    </xf>
    <xf numFmtId="10" fontId="0" fillId="0" borderId="11" xfId="19" applyNumberFormat="1" applyFont="1" applyBorder="1" applyAlignment="1">
      <alignment horizontal="center"/>
    </xf>
    <xf numFmtId="0" fontId="15" fillId="0" borderId="0" xfId="0" applyFont="1" applyFill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Fill="1" applyAlignment="1" applyProtection="1">
      <alignment horizontal="centerContinuous"/>
      <protection locked="0"/>
    </xf>
    <xf numFmtId="0" fontId="17" fillId="0" borderId="0" xfId="0" applyFont="1" applyFill="1" applyAlignment="1">
      <alignment horizontal="centerContinuous"/>
    </xf>
    <xf numFmtId="0" fontId="17" fillId="0" borderId="0" xfId="0" applyFont="1" applyFill="1" applyAlignment="1" applyProtection="1">
      <alignment horizontal="centerContinuous"/>
      <protection/>
    </xf>
    <xf numFmtId="0" fontId="18" fillId="0" borderId="2" xfId="0" applyFont="1" applyBorder="1" applyAlignment="1" applyProtection="1">
      <alignment horizontal="centerContinuous"/>
      <protection/>
    </xf>
    <xf numFmtId="0" fontId="19" fillId="0" borderId="2" xfId="0" applyFont="1" applyFill="1" applyBorder="1" applyAlignment="1" applyProtection="1">
      <alignment/>
      <protection/>
    </xf>
    <xf numFmtId="0" fontId="19" fillId="0" borderId="3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18" fillId="0" borderId="5" xfId="0" applyFont="1" applyBorder="1" applyAlignment="1" applyProtection="1">
      <alignment horizontal="centerContinuous"/>
      <protection/>
    </xf>
    <xf numFmtId="0" fontId="16" fillId="0" borderId="5" xfId="0" applyFont="1" applyFill="1" applyBorder="1" applyAlignment="1" applyProtection="1">
      <alignment horizontal="centerContinuous"/>
      <protection/>
    </xf>
    <xf numFmtId="0" fontId="16" fillId="0" borderId="6" xfId="0" applyFont="1" applyBorder="1" applyAlignment="1" applyProtection="1">
      <alignment horizontal="centerContinuous"/>
      <protection/>
    </xf>
    <xf numFmtId="0" fontId="16" fillId="0" borderId="4" xfId="0" applyFont="1" applyBorder="1" applyAlignment="1">
      <alignment/>
    </xf>
    <xf numFmtId="0" fontId="18" fillId="0" borderId="10" xfId="0" applyFont="1" applyBorder="1" applyAlignment="1" applyProtection="1">
      <alignment horizontal="centerContinuous"/>
      <protection/>
    </xf>
    <xf numFmtId="0" fontId="20" fillId="3" borderId="8" xfId="0" applyFont="1" applyFill="1" applyBorder="1" applyAlignment="1" applyProtection="1">
      <alignment/>
      <protection/>
    </xf>
    <xf numFmtId="0" fontId="18" fillId="0" borderId="9" xfId="0" applyFont="1" applyFill="1" applyBorder="1" applyAlignment="1" applyProtection="1">
      <alignment/>
      <protection/>
    </xf>
    <xf numFmtId="0" fontId="18" fillId="0" borderId="7" xfId="0" applyFont="1" applyBorder="1" applyAlignment="1">
      <alignment/>
    </xf>
    <xf numFmtId="0" fontId="21" fillId="0" borderId="16" xfId="0" applyFont="1" applyFill="1" applyBorder="1" applyAlignment="1" applyProtection="1">
      <alignment/>
      <protection/>
    </xf>
    <xf numFmtId="0" fontId="22" fillId="3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164" fontId="23" fillId="0" borderId="13" xfId="19" applyNumberFormat="1" applyFont="1" applyBorder="1" applyAlignment="1">
      <alignment/>
    </xf>
    <xf numFmtId="0" fontId="21" fillId="0" borderId="18" xfId="0" applyFont="1" applyFill="1" applyBorder="1" applyAlignment="1" applyProtection="1">
      <alignment/>
      <protection/>
    </xf>
    <xf numFmtId="0" fontId="22" fillId="3" borderId="18" xfId="0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/>
    </xf>
    <xf numFmtId="164" fontId="0" fillId="0" borderId="13" xfId="19" applyNumberFormat="1" applyFont="1" applyBorder="1" applyAlignment="1">
      <alignment/>
    </xf>
    <xf numFmtId="164" fontId="24" fillId="0" borderId="13" xfId="19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8" xfId="0" applyFont="1" applyFill="1" applyBorder="1" applyAlignment="1" applyProtection="1">
      <alignment/>
      <protection/>
    </xf>
    <xf numFmtId="0" fontId="22" fillId="3" borderId="8" xfId="0" applyFont="1" applyFill="1" applyBorder="1" applyAlignment="1" applyProtection="1">
      <alignment/>
      <protection/>
    </xf>
    <xf numFmtId="0" fontId="21" fillId="0" borderId="9" xfId="0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1" fillId="0" borderId="8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20" fillId="3" borderId="10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/>
      <protection/>
    </xf>
    <xf numFmtId="9" fontId="0" fillId="0" borderId="0" xfId="19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4" fontId="0" fillId="0" borderId="0" xfId="19" applyNumberFormat="1" applyFont="1" applyAlignment="1">
      <alignment/>
    </xf>
    <xf numFmtId="0" fontId="1" fillId="0" borderId="0" xfId="0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16" fillId="0" borderId="1" xfId="0" applyFont="1" applyFill="1" applyBorder="1" applyAlignment="1">
      <alignment/>
    </xf>
    <xf numFmtId="0" fontId="3" fillId="0" borderId="8" xfId="0" applyFont="1" applyFill="1" applyBorder="1" applyAlignment="1">
      <alignment horizontal="centerContinuous"/>
    </xf>
    <xf numFmtId="0" fontId="16" fillId="0" borderId="14" xfId="0" applyFont="1" applyFill="1" applyBorder="1" applyAlignment="1">
      <alignment horizontal="centerContinuous"/>
    </xf>
    <xf numFmtId="0" fontId="16" fillId="0" borderId="20" xfId="0" applyFont="1" applyFill="1" applyBorder="1" applyAlignment="1">
      <alignment horizontal="centerContinuous"/>
    </xf>
    <xf numFmtId="0" fontId="3" fillId="0" borderId="2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165" fontId="0" fillId="3" borderId="2" xfId="0" applyNumberFormat="1" applyFont="1" applyFill="1" applyBorder="1" applyAlignment="1">
      <alignment horizontal="centerContinuous" vertical="center"/>
    </xf>
    <xf numFmtId="165" fontId="0" fillId="3" borderId="22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"/>
    </xf>
    <xf numFmtId="165" fontId="0" fillId="3" borderId="3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165" fontId="0" fillId="3" borderId="5" xfId="0" applyNumberFormat="1" applyFont="1" applyFill="1" applyBorder="1" applyAlignment="1">
      <alignment horizontal="centerContinuous" vertical="center"/>
    </xf>
    <xf numFmtId="165" fontId="0" fillId="3" borderId="24" xfId="0" applyNumberFormat="1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65" fontId="0" fillId="3" borderId="6" xfId="0" applyNumberFormat="1" applyFont="1" applyFill="1" applyBorder="1" applyAlignment="1">
      <alignment horizontal="centerContinuous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49" fontId="12" fillId="0" borderId="10" xfId="0" applyNumberFormat="1" applyFont="1" applyFill="1" applyBorder="1" applyAlignment="1">
      <alignment horizontal="centerContinuous"/>
    </xf>
    <xf numFmtId="165" fontId="0" fillId="3" borderId="10" xfId="0" applyNumberFormat="1" applyFont="1" applyFill="1" applyBorder="1" applyAlignment="1">
      <alignment horizontal="centerContinuous" vertical="center"/>
    </xf>
    <xf numFmtId="165" fontId="0" fillId="3" borderId="26" xfId="0" applyNumberFormat="1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Continuous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65" fontId="16" fillId="3" borderId="5" xfId="0" applyNumberFormat="1" applyFont="1" applyFill="1" applyBorder="1" applyAlignment="1">
      <alignment/>
    </xf>
    <xf numFmtId="165" fontId="0" fillId="3" borderId="24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0" fontId="12" fillId="0" borderId="3" xfId="19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165" fontId="0" fillId="0" borderId="4" xfId="0" applyNumberFormat="1" applyFont="1" applyFill="1" applyBorder="1" applyAlignment="1">
      <alignment/>
    </xf>
    <xf numFmtId="10" fontId="12" fillId="0" borderId="6" xfId="19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/>
    </xf>
    <xf numFmtId="0" fontId="6" fillId="3" borderId="11" xfId="0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0" fontId="12" fillId="0" borderId="11" xfId="19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5" fontId="16" fillId="3" borderId="8" xfId="0" applyNumberFormat="1" applyFont="1" applyFill="1" applyBorder="1" applyAlignment="1">
      <alignment/>
    </xf>
    <xf numFmtId="165" fontId="0" fillId="3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6" fillId="3" borderId="9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0" fontId="12" fillId="0" borderId="9" xfId="19" applyNumberFormat="1" applyFont="1" applyFill="1" applyBorder="1" applyAlignment="1">
      <alignment/>
    </xf>
    <xf numFmtId="0" fontId="26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0" sqref="A10:A11"/>
    </sheetView>
  </sheetViews>
  <sheetFormatPr defaultColWidth="11.421875" defaultRowHeight="12.75"/>
  <cols>
    <col min="1" max="1" width="30.57421875" style="1" customWidth="1"/>
    <col min="2" max="9" width="9.7109375" style="1" customWidth="1"/>
    <col min="10" max="10" width="1.7109375" style="1" customWidth="1"/>
    <col min="11" max="12" width="9.7109375" style="1" customWidth="1"/>
    <col min="13" max="16384" width="11.421875" style="1" customWidth="1"/>
  </cols>
  <sheetData>
    <row r="1" spans="1:12" ht="18">
      <c r="A1" s="2" t="s">
        <v>0</v>
      </c>
      <c r="B1" s="3"/>
      <c r="C1" s="3"/>
      <c r="D1" s="3"/>
      <c r="E1" s="3"/>
      <c r="F1" s="3"/>
      <c r="G1" s="3"/>
      <c r="H1" s="3"/>
      <c r="I1" s="3"/>
      <c r="K1" s="3"/>
      <c r="L1" s="3"/>
    </row>
    <row r="2" spans="1:12" ht="18">
      <c r="A2" s="2" t="s">
        <v>1</v>
      </c>
      <c r="B2" s="3"/>
      <c r="C2" s="3"/>
      <c r="D2" s="3"/>
      <c r="E2" s="3"/>
      <c r="F2" s="3"/>
      <c r="G2" s="3"/>
      <c r="H2" s="3"/>
      <c r="I2" s="3"/>
      <c r="K2" s="3"/>
      <c r="L2" s="3"/>
    </row>
    <row r="3" spans="1:12" ht="18">
      <c r="A3" s="4" t="s">
        <v>2</v>
      </c>
      <c r="B3" s="3"/>
      <c r="C3" s="3"/>
      <c r="D3" s="3"/>
      <c r="E3" s="3"/>
      <c r="F3" s="3"/>
      <c r="G3" s="3"/>
      <c r="H3" s="3"/>
      <c r="I3" s="3"/>
      <c r="K3" s="3"/>
      <c r="L3" s="3"/>
    </row>
    <row r="5" spans="1:12" ht="18.75" customHeight="1">
      <c r="A5" s="5" t="s">
        <v>3</v>
      </c>
      <c r="B5" s="6"/>
      <c r="C5" s="7"/>
      <c r="D5" s="6"/>
      <c r="E5" s="7"/>
      <c r="F5" s="6"/>
      <c r="G5" s="7"/>
      <c r="H5" s="6"/>
      <c r="I5" s="7"/>
      <c r="K5" s="6"/>
      <c r="L5" s="7"/>
    </row>
    <row r="6" spans="1:12" ht="18.75" customHeight="1">
      <c r="A6" s="8" t="s">
        <v>4</v>
      </c>
      <c r="B6" s="9" t="s">
        <v>5</v>
      </c>
      <c r="C6" s="10"/>
      <c r="D6" s="9" t="s">
        <v>6</v>
      </c>
      <c r="E6" s="10"/>
      <c r="F6" s="9" t="s">
        <v>7</v>
      </c>
      <c r="G6" s="10"/>
      <c r="H6" s="9" t="s">
        <v>8</v>
      </c>
      <c r="I6" s="10"/>
      <c r="K6" s="9" t="s">
        <v>9</v>
      </c>
      <c r="L6" s="10"/>
    </row>
    <row r="7" spans="1:12" ht="18.75" customHeight="1">
      <c r="A7" s="11" t="s">
        <v>10</v>
      </c>
      <c r="B7" s="12">
        <v>2006</v>
      </c>
      <c r="C7" s="13">
        <v>2005</v>
      </c>
      <c r="D7" s="12">
        <v>2006</v>
      </c>
      <c r="E7" s="13">
        <v>2005</v>
      </c>
      <c r="F7" s="12">
        <v>2006</v>
      </c>
      <c r="G7" s="13">
        <v>2005</v>
      </c>
      <c r="H7" s="12">
        <v>2006</v>
      </c>
      <c r="I7" s="13">
        <v>2005</v>
      </c>
      <c r="K7" s="14" t="s">
        <v>11</v>
      </c>
      <c r="L7" s="15" t="s">
        <v>12</v>
      </c>
    </row>
    <row r="8" spans="1:12" ht="24.75" customHeight="1">
      <c r="A8" s="16" t="s">
        <v>13</v>
      </c>
      <c r="B8" s="17">
        <v>385</v>
      </c>
      <c r="C8" s="18">
        <v>408</v>
      </c>
      <c r="D8" s="17">
        <v>7</v>
      </c>
      <c r="E8" s="18">
        <v>17</v>
      </c>
      <c r="F8" s="17">
        <v>1</v>
      </c>
      <c r="G8" s="19">
        <v>2</v>
      </c>
      <c r="H8" s="20">
        <f aca="true" t="shared" si="0" ref="H8:I14">+B8+D8+F8</f>
        <v>393</v>
      </c>
      <c r="I8" s="21">
        <f t="shared" si="0"/>
        <v>427</v>
      </c>
      <c r="J8" s="22"/>
      <c r="K8" s="20">
        <f>H8-I8</f>
        <v>-34</v>
      </c>
      <c r="L8" s="23">
        <f>(H8/I8)-1</f>
        <v>-0.07962529274004682</v>
      </c>
    </row>
    <row r="9" spans="1:12" ht="24.75" customHeight="1">
      <c r="A9" s="16" t="s">
        <v>14</v>
      </c>
      <c r="B9" s="17">
        <v>5109</v>
      </c>
      <c r="C9" s="18">
        <v>4974</v>
      </c>
      <c r="D9" s="17">
        <v>56</v>
      </c>
      <c r="E9" s="18">
        <v>54</v>
      </c>
      <c r="F9" s="17">
        <v>5</v>
      </c>
      <c r="G9" s="19">
        <v>1</v>
      </c>
      <c r="H9" s="17">
        <f t="shared" si="0"/>
        <v>5170</v>
      </c>
      <c r="I9" s="18">
        <f t="shared" si="0"/>
        <v>5029</v>
      </c>
      <c r="J9" s="22"/>
      <c r="K9" s="17">
        <f>H9-I9</f>
        <v>141</v>
      </c>
      <c r="L9" s="23">
        <f>(H9/I9)-1</f>
        <v>0.028037383177569986</v>
      </c>
    </row>
    <row r="10" spans="1:12" ht="24.75" customHeight="1">
      <c r="A10" s="16" t="s">
        <v>15</v>
      </c>
      <c r="B10" s="17">
        <v>2925</v>
      </c>
      <c r="C10" s="18">
        <v>3000</v>
      </c>
      <c r="D10" s="17">
        <v>34</v>
      </c>
      <c r="E10" s="18">
        <v>43</v>
      </c>
      <c r="F10" s="17">
        <v>5</v>
      </c>
      <c r="G10" s="19">
        <v>3</v>
      </c>
      <c r="H10" s="17">
        <f t="shared" si="0"/>
        <v>2964</v>
      </c>
      <c r="I10" s="18">
        <f t="shared" si="0"/>
        <v>3046</v>
      </c>
      <c r="J10" s="22"/>
      <c r="K10" s="17">
        <f>H10-I10</f>
        <v>-82</v>
      </c>
      <c r="L10" s="23">
        <f>(H10/I10)-1</f>
        <v>-0.02692055154300721</v>
      </c>
    </row>
    <row r="11" spans="1:12" ht="24.75" customHeight="1">
      <c r="A11" s="24" t="s">
        <v>16</v>
      </c>
      <c r="B11" s="25">
        <v>4177</v>
      </c>
      <c r="C11" s="26">
        <v>3973</v>
      </c>
      <c r="D11" s="25">
        <v>27</v>
      </c>
      <c r="E11" s="26">
        <v>36</v>
      </c>
      <c r="F11" s="25">
        <v>8</v>
      </c>
      <c r="G11" s="27">
        <v>8</v>
      </c>
      <c r="H11" s="25">
        <f t="shared" si="0"/>
        <v>4212</v>
      </c>
      <c r="I11" s="26">
        <f t="shared" si="0"/>
        <v>4017</v>
      </c>
      <c r="J11" s="22"/>
      <c r="K11" s="25">
        <f>H11-I11</f>
        <v>195</v>
      </c>
      <c r="L11" s="28">
        <f>(H11/I11)-1</f>
        <v>0.04854368932038833</v>
      </c>
    </row>
    <row r="12" spans="1:12" ht="24.75" customHeight="1">
      <c r="A12" s="29" t="s">
        <v>17</v>
      </c>
      <c r="B12" s="30">
        <f aca="true" t="shared" si="1" ref="B12:G12">SUM(B8:B11)</f>
        <v>12596</v>
      </c>
      <c r="C12" s="31">
        <f t="shared" si="1"/>
        <v>12355</v>
      </c>
      <c r="D12" s="12">
        <f t="shared" si="1"/>
        <v>124</v>
      </c>
      <c r="E12" s="32">
        <f t="shared" si="1"/>
        <v>150</v>
      </c>
      <c r="F12" s="12">
        <f t="shared" si="1"/>
        <v>19</v>
      </c>
      <c r="G12" s="32">
        <f t="shared" si="1"/>
        <v>14</v>
      </c>
      <c r="H12" s="30">
        <f t="shared" si="0"/>
        <v>12739</v>
      </c>
      <c r="I12" s="31">
        <f t="shared" si="0"/>
        <v>12519</v>
      </c>
      <c r="J12" s="22"/>
      <c r="K12" s="12">
        <f>H12-I12</f>
        <v>220</v>
      </c>
      <c r="L12" s="33">
        <f>(H12/I12)-1</f>
        <v>0.01757328860132601</v>
      </c>
    </row>
    <row r="13" spans="1:12" s="38" customFormat="1" ht="3.75" customHeight="1">
      <c r="A13" s="34"/>
      <c r="B13" s="35"/>
      <c r="C13" s="36"/>
      <c r="D13" s="35"/>
      <c r="E13" s="36"/>
      <c r="F13" s="35"/>
      <c r="G13" s="36"/>
      <c r="H13" s="35"/>
      <c r="I13" s="36"/>
      <c r="J13" s="37"/>
      <c r="K13" s="35"/>
      <c r="L13" s="36"/>
    </row>
    <row r="14" spans="1:12" ht="24.75" customHeight="1">
      <c r="A14" s="39" t="s">
        <v>18</v>
      </c>
      <c r="B14" s="40">
        <v>1030</v>
      </c>
      <c r="C14" s="41">
        <v>1069</v>
      </c>
      <c r="D14" s="40">
        <v>15</v>
      </c>
      <c r="E14" s="41">
        <v>31</v>
      </c>
      <c r="F14" s="40">
        <v>5</v>
      </c>
      <c r="G14" s="41">
        <v>16</v>
      </c>
      <c r="H14" s="42">
        <f t="shared" si="0"/>
        <v>1050</v>
      </c>
      <c r="I14" s="41">
        <f t="shared" si="0"/>
        <v>1116</v>
      </c>
      <c r="J14" s="22"/>
      <c r="K14" s="40">
        <f>H14-I14</f>
        <v>-66</v>
      </c>
      <c r="L14" s="43">
        <f>(H14/I14)-1</f>
        <v>-0.05913978494623651</v>
      </c>
    </row>
    <row r="15" spans="1:12" s="38" customFormat="1" ht="3.75" customHeight="1">
      <c r="A15" s="44"/>
      <c r="B15" s="45"/>
      <c r="C15" s="46"/>
      <c r="D15" s="45"/>
      <c r="E15" s="46"/>
      <c r="F15" s="45"/>
      <c r="G15" s="46"/>
      <c r="H15" s="47"/>
      <c r="I15" s="48"/>
      <c r="J15" s="37"/>
      <c r="K15" s="47"/>
      <c r="L15" s="48"/>
    </row>
    <row r="16" spans="1:12" ht="24.75" customHeight="1">
      <c r="A16" s="49" t="s">
        <v>19</v>
      </c>
      <c r="B16" s="12">
        <f>+B12+B14</f>
        <v>13626</v>
      </c>
      <c r="C16" s="13">
        <f aca="true" t="shared" si="2" ref="C16:I16">+C12+C14</f>
        <v>13424</v>
      </c>
      <c r="D16" s="12">
        <f t="shared" si="2"/>
        <v>139</v>
      </c>
      <c r="E16" s="13">
        <f t="shared" si="2"/>
        <v>181</v>
      </c>
      <c r="F16" s="12">
        <f t="shared" si="2"/>
        <v>24</v>
      </c>
      <c r="G16" s="13">
        <f t="shared" si="2"/>
        <v>30</v>
      </c>
      <c r="H16" s="50">
        <f t="shared" si="2"/>
        <v>13789</v>
      </c>
      <c r="I16" s="13">
        <f t="shared" si="2"/>
        <v>13635</v>
      </c>
      <c r="J16" s="22"/>
      <c r="K16" s="12">
        <f>H16-I16</f>
        <v>154</v>
      </c>
      <c r="L16" s="51">
        <f>(H16/I16)-1</f>
        <v>0.011294462779611214</v>
      </c>
    </row>
    <row r="17" spans="1:12" ht="13.5" customHeight="1">
      <c r="A17" s="52" t="s">
        <v>20</v>
      </c>
      <c r="I17" s="53" t="s">
        <v>21</v>
      </c>
      <c r="L17" s="53" t="s">
        <v>21</v>
      </c>
    </row>
    <row r="18" ht="13.5" customHeight="1">
      <c r="A18" s="52" t="s">
        <v>22</v>
      </c>
    </row>
    <row r="19" spans="1:12" ht="13.5" customHeight="1">
      <c r="A19" s="54" t="s">
        <v>23</v>
      </c>
      <c r="I19" s="55"/>
      <c r="L19" s="55"/>
    </row>
    <row r="21" spans="1:10" ht="12.75">
      <c r="A21" s="56" t="s">
        <v>24</v>
      </c>
      <c r="B21" s="57">
        <f>B12-C12</f>
        <v>241</v>
      </c>
      <c r="C21" s="58"/>
      <c r="D21" s="57">
        <f>D12-E12</f>
        <v>-26</v>
      </c>
      <c r="E21" s="58"/>
      <c r="F21" s="57">
        <f>F12-G12</f>
        <v>5</v>
      </c>
      <c r="G21" s="58"/>
      <c r="H21" s="57">
        <f>H12-I12</f>
        <v>220</v>
      </c>
      <c r="I21" s="58"/>
      <c r="J21" s="59"/>
    </row>
    <row r="22" spans="1:10" ht="12.75">
      <c r="A22" s="60" t="s">
        <v>25</v>
      </c>
      <c r="B22" s="61">
        <f>(B12/C12)-1</f>
        <v>0.019506272764063137</v>
      </c>
      <c r="C22" s="62"/>
      <c r="D22" s="61">
        <f>(D12/E12)-1</f>
        <v>-0.17333333333333334</v>
      </c>
      <c r="E22" s="62"/>
      <c r="F22" s="61">
        <f>(F12/G12)-1</f>
        <v>0.3571428571428572</v>
      </c>
      <c r="G22" s="62"/>
      <c r="H22" s="61">
        <f>(H12/I12)-1</f>
        <v>0.01757328860132601</v>
      </c>
      <c r="I22" s="62"/>
      <c r="J22" s="59"/>
    </row>
    <row r="23" ht="12.75">
      <c r="J23" s="59"/>
    </row>
    <row r="24" spans="1:10" ht="12.75">
      <c r="A24" s="56" t="s">
        <v>26</v>
      </c>
      <c r="B24" s="57">
        <f>B14-C14</f>
        <v>-39</v>
      </c>
      <c r="C24" s="58"/>
      <c r="D24" s="57">
        <f>D14-E14</f>
        <v>-16</v>
      </c>
      <c r="E24" s="58"/>
      <c r="F24" s="57">
        <f>F14-G14</f>
        <v>-11</v>
      </c>
      <c r="G24" s="58"/>
      <c r="H24" s="57">
        <f>H14-I14</f>
        <v>-66</v>
      </c>
      <c r="I24" s="58"/>
      <c r="J24" s="59"/>
    </row>
    <row r="25" spans="1:10" ht="12.75">
      <c r="A25" s="60" t="s">
        <v>27</v>
      </c>
      <c r="B25" s="61">
        <f>(B14/C14)-1</f>
        <v>-0.03648269410664173</v>
      </c>
      <c r="C25" s="62"/>
      <c r="D25" s="61">
        <f>(D14/E14)-1</f>
        <v>-0.5161290322580645</v>
      </c>
      <c r="E25" s="62"/>
      <c r="F25" s="61">
        <f>(F14/G14)-1</f>
        <v>-0.6875</v>
      </c>
      <c r="G25" s="62"/>
      <c r="H25" s="61">
        <f>(H14/I14)-1</f>
        <v>-0.05913978494623651</v>
      </c>
      <c r="I25" s="62"/>
      <c r="J25" s="59"/>
    </row>
    <row r="26" ht="12.75">
      <c r="J26" s="59"/>
    </row>
    <row r="27" spans="1:10" ht="12.75">
      <c r="A27" s="56" t="s">
        <v>28</v>
      </c>
      <c r="B27" s="57">
        <f>B16-C16</f>
        <v>202</v>
      </c>
      <c r="C27" s="58"/>
      <c r="D27" s="57">
        <f>D16-E16</f>
        <v>-42</v>
      </c>
      <c r="E27" s="58"/>
      <c r="F27" s="57">
        <f>F16-G16</f>
        <v>-6</v>
      </c>
      <c r="G27" s="58"/>
      <c r="H27" s="57">
        <f>H16-I16</f>
        <v>154</v>
      </c>
      <c r="I27" s="58"/>
      <c r="J27" s="59"/>
    </row>
    <row r="28" spans="1:10" ht="12.75">
      <c r="A28" s="60" t="s">
        <v>29</v>
      </c>
      <c r="B28" s="61">
        <f>(B16/C16)-1</f>
        <v>0.015047675804529259</v>
      </c>
      <c r="C28" s="62"/>
      <c r="D28" s="61">
        <f>(D16/E16)-1</f>
        <v>-0.2320441988950276</v>
      </c>
      <c r="E28" s="62"/>
      <c r="F28" s="61">
        <f>(F16/G16)-1</f>
        <v>-0.19999999999999996</v>
      </c>
      <c r="G28" s="62"/>
      <c r="H28" s="61">
        <f>(H16/I16)-1</f>
        <v>0.011294462779611214</v>
      </c>
      <c r="I28" s="62"/>
      <c r="J28" s="59"/>
    </row>
  </sheetData>
  <mergeCells count="24">
    <mergeCell ref="B28:C28"/>
    <mergeCell ref="D28:E28"/>
    <mergeCell ref="F28:G28"/>
    <mergeCell ref="H28:I28"/>
    <mergeCell ref="B27:C27"/>
    <mergeCell ref="D27:E27"/>
    <mergeCell ref="F27:G27"/>
    <mergeCell ref="H27:I27"/>
    <mergeCell ref="B25:C25"/>
    <mergeCell ref="D25:E25"/>
    <mergeCell ref="F25:G25"/>
    <mergeCell ref="H25:I25"/>
    <mergeCell ref="B24:C24"/>
    <mergeCell ref="D24:E24"/>
    <mergeCell ref="F24:G24"/>
    <mergeCell ref="H24:I24"/>
    <mergeCell ref="B22:C22"/>
    <mergeCell ref="D22:E22"/>
    <mergeCell ref="F22:G22"/>
    <mergeCell ref="H22:I22"/>
    <mergeCell ref="B21:C21"/>
    <mergeCell ref="D21:E21"/>
    <mergeCell ref="F21:G21"/>
    <mergeCell ref="H21:I2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68"/>
  <sheetViews>
    <sheetView tabSelected="1" zoomScaleSheetLayoutView="100" workbookViewId="0" topLeftCell="A36">
      <selection activeCell="L7" sqref="L7"/>
    </sheetView>
  </sheetViews>
  <sheetFormatPr defaultColWidth="11.421875" defaultRowHeight="12.75"/>
  <cols>
    <col min="1" max="1" width="33.8515625" style="1" customWidth="1"/>
    <col min="2" max="7" width="5.7109375" style="1" customWidth="1"/>
    <col min="8" max="9" width="6.7109375" style="1" customWidth="1"/>
    <col min="10" max="10" width="1.7109375" style="1" customWidth="1"/>
    <col min="11" max="16384" width="11.421875" style="1" customWidth="1"/>
  </cols>
  <sheetData>
    <row r="1" spans="1:9" ht="15">
      <c r="A1" s="4" t="s">
        <v>30</v>
      </c>
      <c r="B1" s="63"/>
      <c r="C1" s="63"/>
      <c r="D1" s="63"/>
      <c r="E1" s="63"/>
      <c r="F1" s="63"/>
      <c r="G1" s="64"/>
      <c r="H1" s="64"/>
      <c r="I1" s="64"/>
    </row>
    <row r="2" spans="1:9" ht="12.75">
      <c r="A2" s="65" t="s">
        <v>31</v>
      </c>
      <c r="B2" s="65"/>
      <c r="C2" s="65"/>
      <c r="D2" s="65"/>
      <c r="E2" s="65"/>
      <c r="F2" s="65"/>
      <c r="G2" s="65"/>
      <c r="H2" s="65"/>
      <c r="I2" s="65"/>
    </row>
    <row r="3" spans="1:9" ht="12.75">
      <c r="A3" s="65" t="s">
        <v>2</v>
      </c>
      <c r="B3" s="66"/>
      <c r="C3" s="67"/>
      <c r="D3" s="67"/>
      <c r="E3" s="67"/>
      <c r="F3" s="67"/>
      <c r="G3" s="67"/>
      <c r="H3" s="68"/>
      <c r="I3" s="67"/>
    </row>
    <row r="4" spans="1:11" ht="12.75">
      <c r="A4" s="69" t="s">
        <v>32</v>
      </c>
      <c r="B4" s="70"/>
      <c r="C4" s="71"/>
      <c r="D4" s="70"/>
      <c r="E4" s="71"/>
      <c r="F4" s="70"/>
      <c r="G4" s="71"/>
      <c r="H4" s="70"/>
      <c r="I4" s="71"/>
      <c r="K4" s="72"/>
    </row>
    <row r="5" spans="1:11" ht="12.75">
      <c r="A5" s="73" t="s">
        <v>33</v>
      </c>
      <c r="B5" s="74" t="s">
        <v>5</v>
      </c>
      <c r="C5" s="75"/>
      <c r="D5" s="74" t="s">
        <v>6</v>
      </c>
      <c r="E5" s="75"/>
      <c r="F5" s="74" t="s">
        <v>7</v>
      </c>
      <c r="G5" s="75"/>
      <c r="H5" s="74" t="s">
        <v>34</v>
      </c>
      <c r="I5" s="75"/>
      <c r="K5" s="76" t="s">
        <v>35</v>
      </c>
    </row>
    <row r="6" spans="1:11" ht="12.75">
      <c r="A6" s="77" t="s">
        <v>36</v>
      </c>
      <c r="B6" s="78">
        <v>2006</v>
      </c>
      <c r="C6" s="79">
        <v>2005</v>
      </c>
      <c r="D6" s="78">
        <v>2006</v>
      </c>
      <c r="E6" s="79">
        <v>2005</v>
      </c>
      <c r="F6" s="78">
        <v>2006</v>
      </c>
      <c r="G6" s="79">
        <v>2005</v>
      </c>
      <c r="H6" s="78">
        <v>2006</v>
      </c>
      <c r="I6" s="79">
        <v>2005</v>
      </c>
      <c r="K6" s="80" t="s">
        <v>37</v>
      </c>
    </row>
    <row r="7" spans="1:11" ht="12.75" customHeight="1">
      <c r="A7" s="81" t="s">
        <v>38</v>
      </c>
      <c r="B7" s="82">
        <v>332</v>
      </c>
      <c r="C7" s="83">
        <v>347</v>
      </c>
      <c r="D7" s="82">
        <v>5</v>
      </c>
      <c r="E7" s="83">
        <v>15</v>
      </c>
      <c r="F7" s="82">
        <v>1</v>
      </c>
      <c r="G7" s="83"/>
      <c r="H7" s="82">
        <f aca="true" t="shared" si="0" ref="H7:I40">+B7+D7+F7</f>
        <v>338</v>
      </c>
      <c r="I7" s="83">
        <f t="shared" si="0"/>
        <v>362</v>
      </c>
      <c r="K7" s="84">
        <f>(H7/I7)-1</f>
        <v>-0.06629834254143652</v>
      </c>
    </row>
    <row r="8" spans="1:11" ht="12.75">
      <c r="A8" s="85" t="s">
        <v>39</v>
      </c>
      <c r="B8" s="86">
        <v>51</v>
      </c>
      <c r="C8" s="87">
        <v>59</v>
      </c>
      <c r="D8" s="86">
        <v>2</v>
      </c>
      <c r="E8" s="87">
        <v>2</v>
      </c>
      <c r="F8" s="86"/>
      <c r="G8" s="87">
        <v>2</v>
      </c>
      <c r="H8" s="86">
        <f t="shared" si="0"/>
        <v>53</v>
      </c>
      <c r="I8" s="87">
        <f t="shared" si="0"/>
        <v>63</v>
      </c>
      <c r="K8" s="84">
        <f>(H8/I8)-1</f>
        <v>-0.15873015873015872</v>
      </c>
    </row>
    <row r="9" spans="1:11" ht="12.75">
      <c r="A9" s="85" t="s">
        <v>40</v>
      </c>
      <c r="B9" s="86">
        <v>2</v>
      </c>
      <c r="C9" s="87">
        <v>2</v>
      </c>
      <c r="D9" s="86"/>
      <c r="E9" s="87"/>
      <c r="F9" s="86"/>
      <c r="G9" s="87"/>
      <c r="H9" s="86">
        <f t="shared" si="0"/>
        <v>2</v>
      </c>
      <c r="I9" s="87">
        <f t="shared" si="0"/>
        <v>2</v>
      </c>
      <c r="K9" s="88">
        <f aca="true" t="shared" si="1" ref="K9:K62">(H9/I9)-1</f>
        <v>0</v>
      </c>
    </row>
    <row r="10" spans="1:11" ht="12.75">
      <c r="A10" s="85" t="s">
        <v>41</v>
      </c>
      <c r="B10" s="86">
        <v>51</v>
      </c>
      <c r="C10" s="87">
        <v>49</v>
      </c>
      <c r="D10" s="86">
        <v>1</v>
      </c>
      <c r="E10" s="87">
        <v>2</v>
      </c>
      <c r="F10" s="86"/>
      <c r="G10" s="87"/>
      <c r="H10" s="86">
        <f t="shared" si="0"/>
        <v>52</v>
      </c>
      <c r="I10" s="87">
        <f t="shared" si="0"/>
        <v>51</v>
      </c>
      <c r="K10" s="89">
        <f t="shared" si="1"/>
        <v>0.019607843137254832</v>
      </c>
    </row>
    <row r="11" spans="1:11" ht="12.75">
      <c r="A11" s="85" t="s">
        <v>42</v>
      </c>
      <c r="B11" s="86">
        <v>864</v>
      </c>
      <c r="C11" s="87">
        <v>873</v>
      </c>
      <c r="D11" s="86">
        <v>9</v>
      </c>
      <c r="E11" s="87">
        <v>10</v>
      </c>
      <c r="F11" s="86">
        <v>1</v>
      </c>
      <c r="G11" s="87"/>
      <c r="H11" s="86">
        <f t="shared" si="0"/>
        <v>874</v>
      </c>
      <c r="I11" s="87">
        <f t="shared" si="0"/>
        <v>883</v>
      </c>
      <c r="K11" s="84">
        <f t="shared" si="1"/>
        <v>-0.010192525481313663</v>
      </c>
    </row>
    <row r="12" spans="1:11" ht="12.75">
      <c r="A12" s="85" t="s">
        <v>43</v>
      </c>
      <c r="B12" s="86">
        <v>32</v>
      </c>
      <c r="C12" s="87">
        <v>49</v>
      </c>
      <c r="D12" s="86"/>
      <c r="E12" s="87">
        <v>2</v>
      </c>
      <c r="F12" s="86"/>
      <c r="G12" s="87"/>
      <c r="H12" s="86">
        <f t="shared" si="0"/>
        <v>32</v>
      </c>
      <c r="I12" s="87">
        <f t="shared" si="0"/>
        <v>51</v>
      </c>
      <c r="K12" s="84">
        <f t="shared" si="1"/>
        <v>-0.37254901960784315</v>
      </c>
    </row>
    <row r="13" spans="1:11" ht="12.75">
      <c r="A13" s="85" t="s">
        <v>44</v>
      </c>
      <c r="B13" s="86">
        <v>13</v>
      </c>
      <c r="C13" s="87">
        <v>19</v>
      </c>
      <c r="D13" s="86"/>
      <c r="E13" s="87"/>
      <c r="F13" s="86"/>
      <c r="G13" s="87"/>
      <c r="H13" s="86">
        <f t="shared" si="0"/>
        <v>13</v>
      </c>
      <c r="I13" s="87">
        <f t="shared" si="0"/>
        <v>19</v>
      </c>
      <c r="K13" s="84">
        <f t="shared" si="1"/>
        <v>-0.3157894736842105</v>
      </c>
    </row>
    <row r="14" spans="1:11" ht="12.75">
      <c r="A14" s="85" t="s">
        <v>45</v>
      </c>
      <c r="B14" s="86">
        <v>4</v>
      </c>
      <c r="C14" s="87">
        <v>7</v>
      </c>
      <c r="D14" s="86">
        <v>1</v>
      </c>
      <c r="E14" s="87"/>
      <c r="F14" s="86"/>
      <c r="G14" s="87"/>
      <c r="H14" s="86">
        <f t="shared" si="0"/>
        <v>5</v>
      </c>
      <c r="I14" s="87">
        <f t="shared" si="0"/>
        <v>7</v>
      </c>
      <c r="K14" s="84">
        <f t="shared" si="1"/>
        <v>-0.2857142857142857</v>
      </c>
    </row>
    <row r="15" spans="1:11" ht="12.75">
      <c r="A15" s="85" t="s">
        <v>46</v>
      </c>
      <c r="B15" s="86">
        <v>204</v>
      </c>
      <c r="C15" s="87">
        <v>198</v>
      </c>
      <c r="D15" s="86">
        <v>5</v>
      </c>
      <c r="E15" s="87">
        <v>2</v>
      </c>
      <c r="F15" s="86"/>
      <c r="G15" s="87"/>
      <c r="H15" s="86">
        <f t="shared" si="0"/>
        <v>209</v>
      </c>
      <c r="I15" s="87">
        <f t="shared" si="0"/>
        <v>200</v>
      </c>
      <c r="K15" s="89">
        <f t="shared" si="1"/>
        <v>0.04499999999999993</v>
      </c>
    </row>
    <row r="16" spans="1:11" ht="12.75">
      <c r="A16" s="85" t="s">
        <v>47</v>
      </c>
      <c r="B16" s="86">
        <v>82</v>
      </c>
      <c r="C16" s="87">
        <v>71</v>
      </c>
      <c r="D16" s="86">
        <v>1</v>
      </c>
      <c r="E16" s="87">
        <v>4</v>
      </c>
      <c r="F16" s="86"/>
      <c r="G16" s="87"/>
      <c r="H16" s="86">
        <f t="shared" si="0"/>
        <v>83</v>
      </c>
      <c r="I16" s="87">
        <f t="shared" si="0"/>
        <v>75</v>
      </c>
      <c r="K16" s="89">
        <f t="shared" si="1"/>
        <v>0.10666666666666669</v>
      </c>
    </row>
    <row r="17" spans="1:11" ht="12.75">
      <c r="A17" s="85" t="s">
        <v>48</v>
      </c>
      <c r="B17" s="86">
        <v>121</v>
      </c>
      <c r="C17" s="87">
        <v>76</v>
      </c>
      <c r="D17" s="86">
        <v>2</v>
      </c>
      <c r="E17" s="87"/>
      <c r="F17" s="86"/>
      <c r="G17" s="87"/>
      <c r="H17" s="86">
        <f t="shared" si="0"/>
        <v>123</v>
      </c>
      <c r="I17" s="87">
        <f t="shared" si="0"/>
        <v>76</v>
      </c>
      <c r="K17" s="89">
        <f t="shared" si="1"/>
        <v>0.618421052631579</v>
      </c>
    </row>
    <row r="18" spans="1:11" ht="12.75">
      <c r="A18" s="85" t="s">
        <v>49</v>
      </c>
      <c r="B18" s="86">
        <v>159</v>
      </c>
      <c r="C18" s="87">
        <v>168</v>
      </c>
      <c r="D18" s="86">
        <v>1</v>
      </c>
      <c r="E18" s="87">
        <v>2</v>
      </c>
      <c r="F18" s="86"/>
      <c r="G18" s="87"/>
      <c r="H18" s="86">
        <f t="shared" si="0"/>
        <v>160</v>
      </c>
      <c r="I18" s="87">
        <f t="shared" si="0"/>
        <v>170</v>
      </c>
      <c r="K18" s="84">
        <f t="shared" si="1"/>
        <v>-0.05882352941176472</v>
      </c>
    </row>
    <row r="19" spans="1:11" ht="12.75">
      <c r="A19" s="85" t="s">
        <v>50</v>
      </c>
      <c r="B19" s="86">
        <v>330</v>
      </c>
      <c r="C19" s="87">
        <v>397</v>
      </c>
      <c r="D19" s="86">
        <v>2</v>
      </c>
      <c r="E19" s="87">
        <v>2</v>
      </c>
      <c r="F19" s="86"/>
      <c r="G19" s="87"/>
      <c r="H19" s="86">
        <f t="shared" si="0"/>
        <v>332</v>
      </c>
      <c r="I19" s="87">
        <f t="shared" si="0"/>
        <v>399</v>
      </c>
      <c r="K19" s="84">
        <f t="shared" si="1"/>
        <v>-0.1679197994987469</v>
      </c>
    </row>
    <row r="20" spans="1:11" ht="12.75">
      <c r="A20" s="85" t="s">
        <v>51</v>
      </c>
      <c r="B20" s="86">
        <v>326</v>
      </c>
      <c r="C20" s="87">
        <v>260</v>
      </c>
      <c r="D20" s="86">
        <v>3</v>
      </c>
      <c r="E20" s="87">
        <v>5</v>
      </c>
      <c r="F20" s="86">
        <v>1</v>
      </c>
      <c r="G20" s="87"/>
      <c r="H20" s="86">
        <f t="shared" si="0"/>
        <v>330</v>
      </c>
      <c r="I20" s="87">
        <f t="shared" si="0"/>
        <v>265</v>
      </c>
      <c r="K20" s="89">
        <f t="shared" si="1"/>
        <v>0.24528301886792447</v>
      </c>
    </row>
    <row r="21" spans="1:11" ht="12.75">
      <c r="A21" s="85" t="s">
        <v>52</v>
      </c>
      <c r="B21" s="86">
        <v>528</v>
      </c>
      <c r="C21" s="87">
        <v>505</v>
      </c>
      <c r="D21" s="86">
        <v>7</v>
      </c>
      <c r="E21" s="87">
        <v>5</v>
      </c>
      <c r="F21" s="86"/>
      <c r="G21" s="87">
        <v>1</v>
      </c>
      <c r="H21" s="86">
        <f t="shared" si="0"/>
        <v>535</v>
      </c>
      <c r="I21" s="87">
        <f t="shared" si="0"/>
        <v>511</v>
      </c>
      <c r="K21" s="89">
        <f t="shared" si="1"/>
        <v>0.046966731898238745</v>
      </c>
    </row>
    <row r="22" spans="1:11" ht="12.75">
      <c r="A22" s="85" t="s">
        <v>53</v>
      </c>
      <c r="B22" s="86">
        <v>892</v>
      </c>
      <c r="C22" s="87">
        <v>949</v>
      </c>
      <c r="D22" s="86">
        <v>9</v>
      </c>
      <c r="E22" s="87">
        <v>10</v>
      </c>
      <c r="F22" s="86"/>
      <c r="G22" s="87"/>
      <c r="H22" s="86">
        <f t="shared" si="0"/>
        <v>901</v>
      </c>
      <c r="I22" s="87">
        <f t="shared" si="0"/>
        <v>959</v>
      </c>
      <c r="K22" s="84">
        <f t="shared" si="1"/>
        <v>-0.060479666319082415</v>
      </c>
    </row>
    <row r="23" spans="1:11" ht="12.75">
      <c r="A23" s="85" t="s">
        <v>54</v>
      </c>
      <c r="B23" s="86">
        <v>418</v>
      </c>
      <c r="C23" s="87">
        <v>364</v>
      </c>
      <c r="D23" s="86">
        <v>4</v>
      </c>
      <c r="E23" s="87">
        <v>2</v>
      </c>
      <c r="F23" s="86"/>
      <c r="G23" s="87"/>
      <c r="H23" s="86">
        <f t="shared" si="0"/>
        <v>422</v>
      </c>
      <c r="I23" s="87">
        <f t="shared" si="0"/>
        <v>366</v>
      </c>
      <c r="K23" s="89">
        <f t="shared" si="1"/>
        <v>0.15300546448087426</v>
      </c>
    </row>
    <row r="24" spans="1:11" ht="12.75">
      <c r="A24" s="85" t="s">
        <v>55</v>
      </c>
      <c r="B24" s="86">
        <v>1</v>
      </c>
      <c r="C24" s="87">
        <v>2</v>
      </c>
      <c r="D24" s="86"/>
      <c r="E24" s="87"/>
      <c r="F24" s="86"/>
      <c r="G24" s="87"/>
      <c r="H24" s="86">
        <f>+B24+D24+F24</f>
        <v>1</v>
      </c>
      <c r="I24" s="87">
        <f>+C24+E24+G24</f>
        <v>2</v>
      </c>
      <c r="K24" s="84">
        <f t="shared" si="1"/>
        <v>-0.5</v>
      </c>
    </row>
    <row r="25" spans="1:11" ht="12.75">
      <c r="A25" s="85" t="s">
        <v>56</v>
      </c>
      <c r="B25" s="86">
        <v>138</v>
      </c>
      <c r="C25" s="87">
        <v>107</v>
      </c>
      <c r="D25" s="86">
        <v>2</v>
      </c>
      <c r="E25" s="87">
        <v>1</v>
      </c>
      <c r="F25" s="86"/>
      <c r="G25" s="87"/>
      <c r="H25" s="86">
        <f t="shared" si="0"/>
        <v>140</v>
      </c>
      <c r="I25" s="87">
        <f t="shared" si="0"/>
        <v>108</v>
      </c>
      <c r="K25" s="89">
        <f t="shared" si="1"/>
        <v>0.2962962962962963</v>
      </c>
    </row>
    <row r="26" spans="1:11" ht="12.75">
      <c r="A26" s="85" t="s">
        <v>57</v>
      </c>
      <c r="B26" s="86">
        <v>19</v>
      </c>
      <c r="C26" s="87">
        <v>22</v>
      </c>
      <c r="D26" s="86"/>
      <c r="E26" s="87">
        <v>1</v>
      </c>
      <c r="F26" s="86"/>
      <c r="G26" s="87"/>
      <c r="H26" s="86">
        <f t="shared" si="0"/>
        <v>19</v>
      </c>
      <c r="I26" s="87">
        <f t="shared" si="0"/>
        <v>23</v>
      </c>
      <c r="K26" s="84">
        <f t="shared" si="1"/>
        <v>-0.17391304347826086</v>
      </c>
    </row>
    <row r="27" spans="1:11" ht="12.75">
      <c r="A27" s="85" t="s">
        <v>58</v>
      </c>
      <c r="B27" s="86">
        <v>11</v>
      </c>
      <c r="C27" s="87">
        <v>6</v>
      </c>
      <c r="D27" s="86"/>
      <c r="E27" s="87"/>
      <c r="F27" s="86"/>
      <c r="G27" s="87"/>
      <c r="H27" s="86">
        <f t="shared" si="0"/>
        <v>11</v>
      </c>
      <c r="I27" s="87">
        <f t="shared" si="0"/>
        <v>6</v>
      </c>
      <c r="K27" s="89">
        <f t="shared" si="1"/>
        <v>0.8333333333333333</v>
      </c>
    </row>
    <row r="28" spans="1:11" ht="12.75">
      <c r="A28" s="85" t="s">
        <v>59</v>
      </c>
      <c r="B28" s="86">
        <v>590</v>
      </c>
      <c r="C28" s="87">
        <v>567</v>
      </c>
      <c r="D28" s="86">
        <v>3</v>
      </c>
      <c r="E28" s="87">
        <v>2</v>
      </c>
      <c r="F28" s="86"/>
      <c r="G28" s="87"/>
      <c r="H28" s="86">
        <f t="shared" si="0"/>
        <v>593</v>
      </c>
      <c r="I28" s="87">
        <f t="shared" si="0"/>
        <v>569</v>
      </c>
      <c r="K28" s="89">
        <f t="shared" si="1"/>
        <v>0.04217926186291732</v>
      </c>
    </row>
    <row r="29" spans="1:11" ht="12.75">
      <c r="A29" s="85" t="s">
        <v>60</v>
      </c>
      <c r="B29" s="86">
        <v>33</v>
      </c>
      <c r="C29" s="87">
        <v>22</v>
      </c>
      <c r="D29" s="86">
        <v>1</v>
      </c>
      <c r="E29" s="87">
        <v>1</v>
      </c>
      <c r="F29" s="86"/>
      <c r="G29" s="87"/>
      <c r="H29" s="86">
        <f t="shared" si="0"/>
        <v>34</v>
      </c>
      <c r="I29" s="87">
        <f t="shared" si="0"/>
        <v>23</v>
      </c>
      <c r="K29" s="89">
        <f t="shared" si="1"/>
        <v>0.4782608695652173</v>
      </c>
    </row>
    <row r="30" spans="1:11" ht="12.75">
      <c r="A30" s="85" t="s">
        <v>61</v>
      </c>
      <c r="B30" s="86">
        <v>182</v>
      </c>
      <c r="C30" s="87">
        <v>144</v>
      </c>
      <c r="D30" s="86">
        <v>1</v>
      </c>
      <c r="E30" s="87">
        <v>2</v>
      </c>
      <c r="F30" s="86">
        <v>1</v>
      </c>
      <c r="G30" s="87"/>
      <c r="H30" s="86">
        <f t="shared" si="0"/>
        <v>184</v>
      </c>
      <c r="I30" s="87">
        <f t="shared" si="0"/>
        <v>146</v>
      </c>
      <c r="K30" s="89">
        <f t="shared" si="1"/>
        <v>0.26027397260273966</v>
      </c>
    </row>
    <row r="31" spans="1:11" ht="12.75">
      <c r="A31" s="85" t="s">
        <v>62</v>
      </c>
      <c r="B31" s="86">
        <v>31</v>
      </c>
      <c r="C31" s="87">
        <v>26</v>
      </c>
      <c r="D31" s="86">
        <v>2</v>
      </c>
      <c r="E31" s="87"/>
      <c r="F31" s="86"/>
      <c r="G31" s="87"/>
      <c r="H31" s="86">
        <f t="shared" si="0"/>
        <v>33</v>
      </c>
      <c r="I31" s="87">
        <f t="shared" si="0"/>
        <v>26</v>
      </c>
      <c r="K31" s="89">
        <f t="shared" si="1"/>
        <v>0.26923076923076916</v>
      </c>
    </row>
    <row r="32" spans="1:11" ht="12.75">
      <c r="A32" s="85" t="s">
        <v>63</v>
      </c>
      <c r="B32" s="86">
        <v>45</v>
      </c>
      <c r="C32" s="87">
        <v>57</v>
      </c>
      <c r="D32" s="86">
        <v>1</v>
      </c>
      <c r="E32" s="87">
        <v>1</v>
      </c>
      <c r="F32" s="86"/>
      <c r="G32" s="87"/>
      <c r="H32" s="86">
        <f t="shared" si="0"/>
        <v>46</v>
      </c>
      <c r="I32" s="87">
        <f t="shared" si="0"/>
        <v>58</v>
      </c>
      <c r="K32" s="84">
        <f t="shared" si="1"/>
        <v>-0.2068965517241379</v>
      </c>
    </row>
    <row r="33" spans="1:11" ht="12.75">
      <c r="A33" s="85" t="s">
        <v>64</v>
      </c>
      <c r="B33" s="86">
        <v>35</v>
      </c>
      <c r="C33" s="87">
        <v>36</v>
      </c>
      <c r="D33" s="86">
        <v>1</v>
      </c>
      <c r="E33" s="87"/>
      <c r="F33" s="86">
        <v>2</v>
      </c>
      <c r="G33" s="87"/>
      <c r="H33" s="86">
        <f t="shared" si="0"/>
        <v>38</v>
      </c>
      <c r="I33" s="87">
        <f t="shared" si="0"/>
        <v>36</v>
      </c>
      <c r="K33" s="89">
        <f t="shared" si="1"/>
        <v>0.05555555555555558</v>
      </c>
    </row>
    <row r="34" spans="1:11" ht="12.75">
      <c r="A34" s="85" t="s">
        <v>65</v>
      </c>
      <c r="B34" s="86">
        <v>2925</v>
      </c>
      <c r="C34" s="87">
        <v>3000</v>
      </c>
      <c r="D34" s="86">
        <v>34</v>
      </c>
      <c r="E34" s="87">
        <v>43</v>
      </c>
      <c r="F34" s="86">
        <v>5</v>
      </c>
      <c r="G34" s="87">
        <v>3</v>
      </c>
      <c r="H34" s="86">
        <f t="shared" si="0"/>
        <v>2964</v>
      </c>
      <c r="I34" s="87">
        <f t="shared" si="0"/>
        <v>3046</v>
      </c>
      <c r="K34" s="84">
        <f t="shared" si="1"/>
        <v>-0.02692055154300721</v>
      </c>
    </row>
    <row r="35" spans="1:11" ht="12.75">
      <c r="A35" s="85" t="s">
        <v>66</v>
      </c>
      <c r="B35" s="86">
        <v>369</v>
      </c>
      <c r="C35" s="87">
        <v>373</v>
      </c>
      <c r="D35" s="86">
        <v>3</v>
      </c>
      <c r="E35" s="87">
        <v>1</v>
      </c>
      <c r="F35" s="86"/>
      <c r="G35" s="87"/>
      <c r="H35" s="86">
        <f t="shared" si="0"/>
        <v>372</v>
      </c>
      <c r="I35" s="87">
        <f t="shared" si="0"/>
        <v>374</v>
      </c>
      <c r="K35" s="84">
        <f t="shared" si="1"/>
        <v>-0.005347593582887722</v>
      </c>
    </row>
    <row r="36" spans="1:11" ht="12.75">
      <c r="A36" s="85" t="s">
        <v>67</v>
      </c>
      <c r="B36" s="86">
        <v>324</v>
      </c>
      <c r="C36" s="87">
        <v>315</v>
      </c>
      <c r="D36" s="86">
        <v>3</v>
      </c>
      <c r="E36" s="87">
        <v>4</v>
      </c>
      <c r="F36" s="86">
        <v>2</v>
      </c>
      <c r="G36" s="87"/>
      <c r="H36" s="86">
        <f t="shared" si="0"/>
        <v>329</v>
      </c>
      <c r="I36" s="87">
        <f t="shared" si="0"/>
        <v>319</v>
      </c>
      <c r="K36" s="89">
        <f t="shared" si="1"/>
        <v>0.03134796238244508</v>
      </c>
    </row>
    <row r="37" spans="1:11" ht="12.75">
      <c r="A37" s="85" t="s">
        <v>68</v>
      </c>
      <c r="B37" s="86">
        <v>532</v>
      </c>
      <c r="C37" s="87">
        <v>530</v>
      </c>
      <c r="D37" s="86"/>
      <c r="E37" s="87">
        <v>4</v>
      </c>
      <c r="F37" s="86"/>
      <c r="G37" s="87"/>
      <c r="H37" s="86">
        <f t="shared" si="0"/>
        <v>532</v>
      </c>
      <c r="I37" s="87">
        <f t="shared" si="0"/>
        <v>534</v>
      </c>
      <c r="K37" s="84">
        <f t="shared" si="1"/>
        <v>-0.0037453183520599342</v>
      </c>
    </row>
    <row r="38" spans="1:11" ht="12.75">
      <c r="A38" s="85" t="s">
        <v>69</v>
      </c>
      <c r="B38" s="86">
        <v>391</v>
      </c>
      <c r="C38" s="87">
        <v>406</v>
      </c>
      <c r="D38" s="86">
        <v>1</v>
      </c>
      <c r="E38" s="87">
        <v>3</v>
      </c>
      <c r="F38" s="86"/>
      <c r="G38" s="87"/>
      <c r="H38" s="86">
        <f t="shared" si="0"/>
        <v>392</v>
      </c>
      <c r="I38" s="87">
        <f t="shared" si="0"/>
        <v>409</v>
      </c>
      <c r="K38" s="84">
        <f t="shared" si="1"/>
        <v>-0.041564792176039145</v>
      </c>
    </row>
    <row r="39" spans="1:11" ht="12.75">
      <c r="A39" s="85" t="s">
        <v>70</v>
      </c>
      <c r="B39" s="86">
        <v>366</v>
      </c>
      <c r="C39" s="87">
        <v>370</v>
      </c>
      <c r="D39" s="86">
        <v>7</v>
      </c>
      <c r="E39" s="87">
        <v>7</v>
      </c>
      <c r="F39" s="86">
        <v>3</v>
      </c>
      <c r="G39" s="87">
        <v>6</v>
      </c>
      <c r="H39" s="86">
        <f t="shared" si="0"/>
        <v>376</v>
      </c>
      <c r="I39" s="87">
        <f t="shared" si="0"/>
        <v>383</v>
      </c>
      <c r="K39" s="84">
        <f t="shared" si="1"/>
        <v>-0.018276762402088753</v>
      </c>
    </row>
    <row r="40" spans="1:11" ht="12.75">
      <c r="A40" s="85" t="s">
        <v>71</v>
      </c>
      <c r="B40" s="86"/>
      <c r="C40" s="87">
        <v>3</v>
      </c>
      <c r="D40" s="86"/>
      <c r="E40" s="87"/>
      <c r="F40" s="86"/>
      <c r="G40" s="87"/>
      <c r="H40" s="86">
        <f t="shared" si="0"/>
        <v>0</v>
      </c>
      <c r="I40" s="87">
        <f t="shared" si="0"/>
        <v>3</v>
      </c>
      <c r="K40" s="84">
        <f t="shared" si="1"/>
        <v>-1</v>
      </c>
    </row>
    <row r="41" spans="1:11" ht="12.75">
      <c r="A41" s="85" t="s">
        <v>72</v>
      </c>
      <c r="B41" s="86">
        <v>102</v>
      </c>
      <c r="C41" s="87">
        <v>103</v>
      </c>
      <c r="D41" s="86"/>
      <c r="E41" s="87">
        <v>2</v>
      </c>
      <c r="F41" s="86"/>
      <c r="G41" s="87"/>
      <c r="H41" s="86">
        <f aca="true" t="shared" si="2" ref="H41:I61">+B41+D41+F41</f>
        <v>102</v>
      </c>
      <c r="I41" s="87">
        <f t="shared" si="2"/>
        <v>105</v>
      </c>
      <c r="K41" s="84">
        <f t="shared" si="1"/>
        <v>-0.02857142857142858</v>
      </c>
    </row>
    <row r="42" spans="1:11" ht="12.75">
      <c r="A42" s="85" t="s">
        <v>73</v>
      </c>
      <c r="B42" s="86">
        <v>53</v>
      </c>
      <c r="C42" s="87">
        <v>48</v>
      </c>
      <c r="D42" s="86"/>
      <c r="E42" s="87"/>
      <c r="F42" s="86"/>
      <c r="G42" s="87"/>
      <c r="H42" s="86">
        <f t="shared" si="2"/>
        <v>53</v>
      </c>
      <c r="I42" s="87">
        <f t="shared" si="2"/>
        <v>48</v>
      </c>
      <c r="K42" s="89">
        <f t="shared" si="1"/>
        <v>0.10416666666666674</v>
      </c>
    </row>
    <row r="43" spans="1:11" ht="12.75">
      <c r="A43" s="85" t="s">
        <v>74</v>
      </c>
      <c r="B43" s="86">
        <v>9</v>
      </c>
      <c r="C43" s="87">
        <v>10</v>
      </c>
      <c r="D43" s="86"/>
      <c r="E43" s="87"/>
      <c r="F43" s="86"/>
      <c r="G43" s="87"/>
      <c r="H43" s="86">
        <f t="shared" si="2"/>
        <v>9</v>
      </c>
      <c r="I43" s="87">
        <f t="shared" si="2"/>
        <v>10</v>
      </c>
      <c r="K43" s="84">
        <f t="shared" si="1"/>
        <v>-0.09999999999999998</v>
      </c>
    </row>
    <row r="44" spans="1:11" ht="12.75">
      <c r="A44" s="85" t="s">
        <v>75</v>
      </c>
      <c r="B44" s="86">
        <v>1</v>
      </c>
      <c r="C44" s="87">
        <v>7</v>
      </c>
      <c r="D44" s="86"/>
      <c r="E44" s="87"/>
      <c r="F44" s="86"/>
      <c r="G44" s="87"/>
      <c r="H44" s="86">
        <f t="shared" si="2"/>
        <v>1</v>
      </c>
      <c r="I44" s="87">
        <f t="shared" si="2"/>
        <v>7</v>
      </c>
      <c r="K44" s="84">
        <f t="shared" si="1"/>
        <v>-0.8571428571428572</v>
      </c>
    </row>
    <row r="45" spans="1:11" ht="12.75">
      <c r="A45" s="85" t="s">
        <v>76</v>
      </c>
      <c r="B45" s="86">
        <v>3</v>
      </c>
      <c r="C45" s="87">
        <v>1</v>
      </c>
      <c r="D45" s="86"/>
      <c r="E45" s="87"/>
      <c r="F45" s="86"/>
      <c r="G45" s="87"/>
      <c r="H45" s="86">
        <f t="shared" si="2"/>
        <v>3</v>
      </c>
      <c r="I45" s="87">
        <f t="shared" si="2"/>
        <v>1</v>
      </c>
      <c r="K45" s="89">
        <f t="shared" si="1"/>
        <v>2</v>
      </c>
    </row>
    <row r="46" spans="1:83" ht="12.75">
      <c r="A46" s="85" t="s">
        <v>77</v>
      </c>
      <c r="B46" s="86">
        <v>11</v>
      </c>
      <c r="C46" s="87">
        <v>17</v>
      </c>
      <c r="D46" s="86">
        <v>1</v>
      </c>
      <c r="E46" s="87"/>
      <c r="F46" s="86"/>
      <c r="G46" s="87"/>
      <c r="H46" s="86">
        <f t="shared" si="2"/>
        <v>12</v>
      </c>
      <c r="I46" s="87">
        <f t="shared" si="2"/>
        <v>17</v>
      </c>
      <c r="J46" s="90"/>
      <c r="K46" s="84">
        <f t="shared" si="1"/>
        <v>-0.2941176470588235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</row>
    <row r="47" spans="1:11" ht="12.75">
      <c r="A47" s="85" t="s">
        <v>78</v>
      </c>
      <c r="B47" s="86">
        <v>13</v>
      </c>
      <c r="C47" s="87">
        <v>19</v>
      </c>
      <c r="D47" s="86"/>
      <c r="E47" s="87"/>
      <c r="F47" s="86"/>
      <c r="G47" s="87"/>
      <c r="H47" s="86">
        <f t="shared" si="2"/>
        <v>13</v>
      </c>
      <c r="I47" s="87">
        <f t="shared" si="2"/>
        <v>19</v>
      </c>
      <c r="K47" s="84">
        <f t="shared" si="1"/>
        <v>-0.3157894736842105</v>
      </c>
    </row>
    <row r="48" spans="1:11" ht="12.75">
      <c r="A48" s="85" t="s">
        <v>79</v>
      </c>
      <c r="B48" s="86">
        <v>9</v>
      </c>
      <c r="C48" s="87">
        <v>14</v>
      </c>
      <c r="D48" s="86"/>
      <c r="E48" s="87"/>
      <c r="F48" s="86"/>
      <c r="G48" s="87"/>
      <c r="H48" s="86">
        <f t="shared" si="2"/>
        <v>9</v>
      </c>
      <c r="I48" s="87">
        <f t="shared" si="2"/>
        <v>14</v>
      </c>
      <c r="K48" s="84">
        <f t="shared" si="1"/>
        <v>-0.3571428571428571</v>
      </c>
    </row>
    <row r="49" spans="1:11" ht="12.75">
      <c r="A49" s="85" t="s">
        <v>80</v>
      </c>
      <c r="B49" s="86">
        <v>7</v>
      </c>
      <c r="C49" s="87">
        <v>2</v>
      </c>
      <c r="D49" s="86"/>
      <c r="E49" s="87"/>
      <c r="F49" s="86"/>
      <c r="G49" s="87"/>
      <c r="H49" s="86">
        <f t="shared" si="2"/>
        <v>7</v>
      </c>
      <c r="I49" s="87">
        <f t="shared" si="2"/>
        <v>2</v>
      </c>
      <c r="K49" s="89">
        <f t="shared" si="1"/>
        <v>2.5</v>
      </c>
    </row>
    <row r="50" spans="1:11" ht="12.75">
      <c r="A50" s="85" t="s">
        <v>81</v>
      </c>
      <c r="B50" s="86">
        <v>911</v>
      </c>
      <c r="C50" s="87">
        <v>723</v>
      </c>
      <c r="D50" s="86">
        <v>7</v>
      </c>
      <c r="E50" s="87">
        <v>6</v>
      </c>
      <c r="F50" s="86">
        <v>1</v>
      </c>
      <c r="G50" s="87">
        <v>1</v>
      </c>
      <c r="H50" s="86">
        <f t="shared" si="2"/>
        <v>919</v>
      </c>
      <c r="I50" s="87">
        <f t="shared" si="2"/>
        <v>730</v>
      </c>
      <c r="K50" s="89">
        <f t="shared" si="1"/>
        <v>0.2589041095890412</v>
      </c>
    </row>
    <row r="51" spans="1:11" ht="12.75">
      <c r="A51" s="85" t="s">
        <v>82</v>
      </c>
      <c r="B51" s="86">
        <v>262</v>
      </c>
      <c r="C51" s="87">
        <v>279</v>
      </c>
      <c r="D51" s="86">
        <v>1</v>
      </c>
      <c r="E51" s="87">
        <v>4</v>
      </c>
      <c r="F51" s="86"/>
      <c r="G51" s="87"/>
      <c r="H51" s="86">
        <f t="shared" si="2"/>
        <v>263</v>
      </c>
      <c r="I51" s="87">
        <f t="shared" si="2"/>
        <v>283</v>
      </c>
      <c r="K51" s="84">
        <f t="shared" si="1"/>
        <v>-0.07067137809187274</v>
      </c>
    </row>
    <row r="52" spans="1:11" ht="12.75">
      <c r="A52" s="85" t="s">
        <v>83</v>
      </c>
      <c r="B52" s="86">
        <v>75</v>
      </c>
      <c r="C52" s="87">
        <v>82</v>
      </c>
      <c r="D52" s="86"/>
      <c r="E52" s="87">
        <v>1</v>
      </c>
      <c r="F52" s="86"/>
      <c r="G52" s="87"/>
      <c r="H52" s="86">
        <f t="shared" si="2"/>
        <v>75</v>
      </c>
      <c r="I52" s="87">
        <f t="shared" si="2"/>
        <v>83</v>
      </c>
      <c r="K52" s="84">
        <f t="shared" si="1"/>
        <v>-0.09638554216867468</v>
      </c>
    </row>
    <row r="53" spans="1:11" ht="12.75">
      <c r="A53" s="85" t="s">
        <v>84</v>
      </c>
      <c r="B53" s="86">
        <v>358</v>
      </c>
      <c r="C53" s="87">
        <v>338</v>
      </c>
      <c r="D53" s="86">
        <v>1</v>
      </c>
      <c r="E53" s="87">
        <v>1</v>
      </c>
      <c r="F53" s="86"/>
      <c r="G53" s="87"/>
      <c r="H53" s="86">
        <f t="shared" si="2"/>
        <v>359</v>
      </c>
      <c r="I53" s="87">
        <f t="shared" si="2"/>
        <v>339</v>
      </c>
      <c r="K53" s="88">
        <f t="shared" si="1"/>
        <v>0.05899705014749257</v>
      </c>
    </row>
    <row r="54" spans="1:11" ht="12.75">
      <c r="A54" s="85" t="s">
        <v>85</v>
      </c>
      <c r="B54" s="86">
        <v>40</v>
      </c>
      <c r="C54" s="87">
        <v>48</v>
      </c>
      <c r="D54" s="86">
        <v>1</v>
      </c>
      <c r="E54" s="87">
        <v>1</v>
      </c>
      <c r="F54" s="86"/>
      <c r="G54" s="87"/>
      <c r="H54" s="86">
        <f t="shared" si="2"/>
        <v>41</v>
      </c>
      <c r="I54" s="87">
        <f t="shared" si="2"/>
        <v>49</v>
      </c>
      <c r="K54" s="84">
        <f t="shared" si="1"/>
        <v>-0.16326530612244894</v>
      </c>
    </row>
    <row r="55" spans="1:11" ht="12.75">
      <c r="A55" s="85" t="s">
        <v>86</v>
      </c>
      <c r="B55" s="86">
        <v>19</v>
      </c>
      <c r="C55" s="87">
        <v>17</v>
      </c>
      <c r="D55" s="86"/>
      <c r="E55" s="87">
        <v>1</v>
      </c>
      <c r="F55" s="86"/>
      <c r="G55" s="87">
        <v>1</v>
      </c>
      <c r="H55" s="86">
        <f t="shared" si="2"/>
        <v>19</v>
      </c>
      <c r="I55" s="87">
        <f t="shared" si="2"/>
        <v>19</v>
      </c>
      <c r="K55" s="88">
        <f t="shared" si="1"/>
        <v>0</v>
      </c>
    </row>
    <row r="56" spans="1:11" ht="12.75">
      <c r="A56" s="85" t="s">
        <v>87</v>
      </c>
      <c r="B56" s="86">
        <v>139</v>
      </c>
      <c r="C56" s="87">
        <v>126</v>
      </c>
      <c r="D56" s="86">
        <v>1</v>
      </c>
      <c r="E56" s="87">
        <v>1</v>
      </c>
      <c r="F56" s="86">
        <v>1</v>
      </c>
      <c r="G56" s="87"/>
      <c r="H56" s="86">
        <f t="shared" si="2"/>
        <v>141</v>
      </c>
      <c r="I56" s="87">
        <f t="shared" si="2"/>
        <v>127</v>
      </c>
      <c r="K56" s="89">
        <f t="shared" si="1"/>
        <v>0.11023622047244097</v>
      </c>
    </row>
    <row r="57" spans="1:11" ht="12.75">
      <c r="A57" s="85" t="s">
        <v>88</v>
      </c>
      <c r="B57" s="86">
        <v>179</v>
      </c>
      <c r="C57" s="87">
        <v>134</v>
      </c>
      <c r="D57" s="86">
        <v>1</v>
      </c>
      <c r="E57" s="87"/>
      <c r="F57" s="86">
        <v>1</v>
      </c>
      <c r="G57" s="87"/>
      <c r="H57" s="86">
        <f t="shared" si="2"/>
        <v>181</v>
      </c>
      <c r="I57" s="87">
        <f t="shared" si="2"/>
        <v>134</v>
      </c>
      <c r="K57" s="89">
        <f t="shared" si="1"/>
        <v>0.35074626865671643</v>
      </c>
    </row>
    <row r="58" spans="1:11" ht="12.75">
      <c r="A58" s="85" t="s">
        <v>89</v>
      </c>
      <c r="B58" s="86">
        <v>3</v>
      </c>
      <c r="C58" s="87">
        <v>6</v>
      </c>
      <c r="D58" s="86"/>
      <c r="E58" s="87"/>
      <c r="F58" s="86"/>
      <c r="G58" s="87"/>
      <c r="H58" s="86">
        <f>+B58+D58+F58</f>
        <v>3</v>
      </c>
      <c r="I58" s="87">
        <f>+C58+E58+G58</f>
        <v>6</v>
      </c>
      <c r="K58" s="84">
        <f t="shared" si="1"/>
        <v>-0.5</v>
      </c>
    </row>
    <row r="59" spans="1:11" ht="12.75">
      <c r="A59" s="85" t="s">
        <v>90</v>
      </c>
      <c r="B59" s="86">
        <v>1</v>
      </c>
      <c r="C59" s="87">
        <v>2</v>
      </c>
      <c r="D59" s="86"/>
      <c r="E59" s="87"/>
      <c r="F59" s="86"/>
      <c r="G59" s="87"/>
      <c r="H59" s="86">
        <f t="shared" si="2"/>
        <v>1</v>
      </c>
      <c r="I59" s="87">
        <f t="shared" si="2"/>
        <v>2</v>
      </c>
      <c r="K59" s="84">
        <f t="shared" si="1"/>
        <v>-0.5</v>
      </c>
    </row>
    <row r="60" spans="1:11" s="94" customFormat="1" ht="12.75">
      <c r="A60" s="91" t="s">
        <v>91</v>
      </c>
      <c r="B60" s="92">
        <f aca="true" t="shared" si="3" ref="B60:G60">SUM(B7:B59)</f>
        <v>12596</v>
      </c>
      <c r="C60" s="93">
        <f t="shared" si="3"/>
        <v>12355</v>
      </c>
      <c r="D60" s="92">
        <f t="shared" si="3"/>
        <v>124</v>
      </c>
      <c r="E60" s="93">
        <f t="shared" si="3"/>
        <v>150</v>
      </c>
      <c r="F60" s="92">
        <f t="shared" si="3"/>
        <v>19</v>
      </c>
      <c r="G60" s="93">
        <f t="shared" si="3"/>
        <v>14</v>
      </c>
      <c r="H60" s="92">
        <f t="shared" si="2"/>
        <v>12739</v>
      </c>
      <c r="I60" s="93">
        <f t="shared" si="2"/>
        <v>12519</v>
      </c>
      <c r="K60" s="89">
        <f t="shared" si="1"/>
        <v>0.01757328860132601</v>
      </c>
    </row>
    <row r="61" spans="1:11" s="94" customFormat="1" ht="12.75">
      <c r="A61" s="95" t="s">
        <v>92</v>
      </c>
      <c r="B61" s="92">
        <v>1030</v>
      </c>
      <c r="C61" s="93">
        <v>1069</v>
      </c>
      <c r="D61" s="92">
        <v>15</v>
      </c>
      <c r="E61" s="93">
        <v>31</v>
      </c>
      <c r="F61" s="92">
        <v>5</v>
      </c>
      <c r="G61" s="93">
        <v>16</v>
      </c>
      <c r="H61" s="92">
        <f t="shared" si="2"/>
        <v>1050</v>
      </c>
      <c r="I61" s="93">
        <f t="shared" si="2"/>
        <v>1116</v>
      </c>
      <c r="K61" s="84">
        <f t="shared" si="1"/>
        <v>-0.05913978494623651</v>
      </c>
    </row>
    <row r="62" spans="1:11" s="94" customFormat="1" ht="12.75">
      <c r="A62" s="96" t="s">
        <v>93</v>
      </c>
      <c r="B62" s="97">
        <f aca="true" t="shared" si="4" ref="B62:I62">SUM(B60:B61)</f>
        <v>13626</v>
      </c>
      <c r="C62" s="98">
        <f t="shared" si="4"/>
        <v>13424</v>
      </c>
      <c r="D62" s="97">
        <f t="shared" si="4"/>
        <v>139</v>
      </c>
      <c r="E62" s="98">
        <f t="shared" si="4"/>
        <v>181</v>
      </c>
      <c r="F62" s="97">
        <f t="shared" si="4"/>
        <v>24</v>
      </c>
      <c r="G62" s="98">
        <f t="shared" si="4"/>
        <v>30</v>
      </c>
      <c r="H62" s="97">
        <f t="shared" si="4"/>
        <v>13789</v>
      </c>
      <c r="I62" s="98">
        <f t="shared" si="4"/>
        <v>13635</v>
      </c>
      <c r="K62" s="89">
        <f t="shared" si="1"/>
        <v>0.011294462779611214</v>
      </c>
    </row>
    <row r="63" ht="12.75" hidden="1">
      <c r="A63" s="99">
        <v>1</v>
      </c>
    </row>
    <row r="64" spans="1:9" ht="12.75">
      <c r="A64" s="100" t="s">
        <v>94</v>
      </c>
      <c r="I64" s="101" t="s">
        <v>95</v>
      </c>
    </row>
    <row r="65" ht="12.75">
      <c r="A65" s="100" t="s">
        <v>96</v>
      </c>
    </row>
    <row r="66" spans="1:8" ht="12.75">
      <c r="A66" s="54" t="s">
        <v>97</v>
      </c>
      <c r="B66" s="102"/>
      <c r="C66" s="102"/>
      <c r="D66" s="102"/>
      <c r="E66" s="102"/>
      <c r="F66" s="102"/>
      <c r="G66" s="102"/>
      <c r="H66" s="103"/>
    </row>
    <row r="68" ht="12.75">
      <c r="H68" s="104"/>
    </row>
  </sheetData>
  <printOptions/>
  <pageMargins left="0.75" right="0.75" top="0.53" bottom="0.74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B26" sqref="B26"/>
    </sheetView>
  </sheetViews>
  <sheetFormatPr defaultColWidth="11.421875" defaultRowHeight="12.75"/>
  <cols>
    <col min="1" max="1" width="21.7109375" style="109" customWidth="1"/>
    <col min="2" max="2" width="11.7109375" style="109" customWidth="1"/>
    <col min="3" max="3" width="1.7109375" style="109" customWidth="1"/>
    <col min="4" max="4" width="11.7109375" style="109" customWidth="1"/>
    <col min="5" max="5" width="1.7109375" style="109" customWidth="1"/>
    <col min="6" max="6" width="11.7109375" style="183" customWidth="1"/>
    <col min="7" max="7" width="1.7109375" style="183" customWidth="1"/>
    <col min="8" max="8" width="11.7109375" style="109" customWidth="1"/>
    <col min="9" max="9" width="1.7109375" style="109" customWidth="1"/>
    <col min="10" max="10" width="11.7109375" style="109" customWidth="1"/>
    <col min="11" max="11" width="1.7109375" style="109" customWidth="1"/>
    <col min="12" max="12" width="11.7109375" style="109" customWidth="1"/>
    <col min="13" max="13" width="1.7109375" style="109" customWidth="1"/>
    <col min="14" max="14" width="1.7109375" style="108" customWidth="1"/>
    <col min="15" max="16" width="6.00390625" style="38" customWidth="1"/>
    <col min="17" max="22" width="11.57421875" style="38" customWidth="1"/>
    <col min="23" max="16384" width="11.57421875" style="109" customWidth="1"/>
  </cols>
  <sheetData>
    <row r="1" spans="1:13" ht="19.5" customHeight="1">
      <c r="A1" s="105" t="s">
        <v>98</v>
      </c>
      <c r="B1" s="105"/>
      <c r="C1" s="105"/>
      <c r="D1" s="105"/>
      <c r="E1" s="105"/>
      <c r="F1" s="106"/>
      <c r="G1" s="106"/>
      <c r="H1" s="107"/>
      <c r="I1" s="107"/>
      <c r="J1" s="107"/>
      <c r="K1" s="107"/>
      <c r="L1" s="107"/>
      <c r="M1" s="107"/>
    </row>
    <row r="2" spans="1:13" ht="19.5" customHeight="1">
      <c r="A2" s="110" t="s">
        <v>99</v>
      </c>
      <c r="B2" s="105"/>
      <c r="C2" s="105"/>
      <c r="D2" s="105"/>
      <c r="E2" s="105"/>
      <c r="F2" s="106"/>
      <c r="G2" s="106"/>
      <c r="H2" s="107"/>
      <c r="I2" s="107"/>
      <c r="J2" s="107"/>
      <c r="K2" s="107"/>
      <c r="L2" s="107"/>
      <c r="M2" s="107"/>
    </row>
    <row r="3" spans="1:13" ht="19.5" customHeight="1">
      <c r="A3" s="110" t="s">
        <v>100</v>
      </c>
      <c r="B3" s="105"/>
      <c r="C3" s="105"/>
      <c r="D3" s="105"/>
      <c r="E3" s="105"/>
      <c r="F3" s="106"/>
      <c r="G3" s="106"/>
      <c r="H3" s="107"/>
      <c r="I3" s="107"/>
      <c r="J3" s="107"/>
      <c r="K3" s="107"/>
      <c r="L3" s="107"/>
      <c r="M3" s="107"/>
    </row>
    <row r="4" spans="1:13" ht="19.5" customHeight="1">
      <c r="A4" s="110"/>
      <c r="B4" s="105"/>
      <c r="C4" s="105"/>
      <c r="D4" s="105"/>
      <c r="E4" s="105"/>
      <c r="F4" s="106"/>
      <c r="G4" s="106"/>
      <c r="H4" s="107"/>
      <c r="I4" s="107"/>
      <c r="J4" s="107"/>
      <c r="K4" s="107"/>
      <c r="L4" s="107"/>
      <c r="M4" s="107"/>
    </row>
    <row r="5" spans="1:22" s="118" customFormat="1" ht="25.5" customHeight="1">
      <c r="A5" s="111"/>
      <c r="B5" s="112" t="s">
        <v>101</v>
      </c>
      <c r="C5" s="113"/>
      <c r="D5" s="113"/>
      <c r="E5" s="113"/>
      <c r="F5" s="114"/>
      <c r="G5" s="114"/>
      <c r="H5" s="115" t="s">
        <v>102</v>
      </c>
      <c r="I5" s="113"/>
      <c r="J5" s="113"/>
      <c r="K5" s="113"/>
      <c r="L5" s="114"/>
      <c r="M5" s="116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30" customFormat="1" ht="15" customHeight="1">
      <c r="A6" s="119" t="s">
        <v>103</v>
      </c>
      <c r="B6" s="120"/>
      <c r="C6" s="121"/>
      <c r="D6" s="120" t="s">
        <v>104</v>
      </c>
      <c r="E6" s="121"/>
      <c r="F6" s="122" t="s">
        <v>105</v>
      </c>
      <c r="G6" s="123"/>
      <c r="H6" s="124"/>
      <c r="I6" s="121"/>
      <c r="J6" s="120" t="s">
        <v>104</v>
      </c>
      <c r="K6" s="121"/>
      <c r="L6" s="122" t="s">
        <v>105</v>
      </c>
      <c r="M6" s="125"/>
      <c r="N6" s="126"/>
      <c r="O6" s="127" t="s">
        <v>106</v>
      </c>
      <c r="P6" s="128"/>
      <c r="Q6" s="129"/>
      <c r="R6" s="129"/>
      <c r="S6" s="129"/>
      <c r="T6" s="129"/>
      <c r="U6" s="129"/>
      <c r="V6" s="129"/>
    </row>
    <row r="7" spans="1:22" s="130" customFormat="1" ht="15" customHeight="1">
      <c r="A7" s="119" t="s">
        <v>107</v>
      </c>
      <c r="B7" s="131" t="s">
        <v>108</v>
      </c>
      <c r="C7" s="132"/>
      <c r="D7" s="131" t="s">
        <v>109</v>
      </c>
      <c r="E7" s="132"/>
      <c r="F7" s="133" t="s">
        <v>110</v>
      </c>
      <c r="G7" s="134"/>
      <c r="H7" s="135" t="s">
        <v>108</v>
      </c>
      <c r="I7" s="132"/>
      <c r="J7" s="131" t="s">
        <v>109</v>
      </c>
      <c r="K7" s="132"/>
      <c r="L7" s="133" t="s">
        <v>110</v>
      </c>
      <c r="M7" s="136"/>
      <c r="N7" s="126"/>
      <c r="O7" s="137" t="s">
        <v>111</v>
      </c>
      <c r="P7" s="138"/>
      <c r="Q7" s="129"/>
      <c r="R7" s="129"/>
      <c r="S7" s="129"/>
      <c r="T7" s="129"/>
      <c r="U7" s="129"/>
      <c r="V7" s="129"/>
    </row>
    <row r="8" spans="1:22" s="130" customFormat="1" ht="15" customHeight="1">
      <c r="A8" s="139"/>
      <c r="B8" s="140"/>
      <c r="C8" s="141"/>
      <c r="D8" s="142" t="s">
        <v>112</v>
      </c>
      <c r="E8" s="141"/>
      <c r="F8" s="143" t="s">
        <v>113</v>
      </c>
      <c r="G8" s="144"/>
      <c r="H8" s="145"/>
      <c r="I8" s="141"/>
      <c r="J8" s="142" t="s">
        <v>112</v>
      </c>
      <c r="K8" s="141"/>
      <c r="L8" s="143" t="s">
        <v>113</v>
      </c>
      <c r="M8" s="146"/>
      <c r="N8" s="126"/>
      <c r="O8" s="147" t="s">
        <v>114</v>
      </c>
      <c r="P8" s="148"/>
      <c r="Q8" s="129"/>
      <c r="R8" s="129"/>
      <c r="S8" s="129"/>
      <c r="T8" s="129"/>
      <c r="U8" s="129"/>
      <c r="V8" s="129"/>
    </row>
    <row r="9" spans="1:22" s="160" customFormat="1" ht="19.5" customHeight="1">
      <c r="A9" s="149" t="s">
        <v>115</v>
      </c>
      <c r="B9" s="130">
        <v>393</v>
      </c>
      <c r="C9" s="150"/>
      <c r="D9" s="151">
        <v>11422</v>
      </c>
      <c r="E9" s="150"/>
      <c r="F9" s="152">
        <f>+B9*1000/D9</f>
        <v>34.40728418840833</v>
      </c>
      <c r="G9" s="153"/>
      <c r="H9" s="154">
        <v>427</v>
      </c>
      <c r="I9" s="150"/>
      <c r="J9" s="151">
        <v>11982</v>
      </c>
      <c r="K9" s="150"/>
      <c r="L9" s="152">
        <f>+H9*1000/J9</f>
        <v>35.636788516107494</v>
      </c>
      <c r="M9" s="155"/>
      <c r="N9" s="156"/>
      <c r="O9" s="157">
        <f aca="true" t="shared" si="0" ref="O9:O14">F9-L9</f>
        <v>-1.2295043276991606</v>
      </c>
      <c r="P9" s="158">
        <f>(F9/L9)-1</f>
        <v>-0.03450098560770809</v>
      </c>
      <c r="Q9" s="159"/>
      <c r="R9" s="159"/>
      <c r="S9" s="159"/>
      <c r="T9" s="159"/>
      <c r="U9" s="159"/>
      <c r="V9" s="159"/>
    </row>
    <row r="10" spans="1:22" s="160" customFormat="1" ht="19.5" customHeight="1">
      <c r="A10" s="161" t="s">
        <v>116</v>
      </c>
      <c r="B10" s="130">
        <v>5170</v>
      </c>
      <c r="C10" s="162"/>
      <c r="D10" s="151">
        <v>65938</v>
      </c>
      <c r="E10" s="162"/>
      <c r="F10" s="152">
        <f>+B10*1000/D10</f>
        <v>78.40698838302647</v>
      </c>
      <c r="G10" s="153"/>
      <c r="H10" s="163">
        <v>5029</v>
      </c>
      <c r="I10" s="162"/>
      <c r="J10" s="151">
        <v>65651</v>
      </c>
      <c r="K10" s="162"/>
      <c r="L10" s="152">
        <f>+H10*1000/J10</f>
        <v>76.6020319568628</v>
      </c>
      <c r="M10" s="164"/>
      <c r="N10" s="156"/>
      <c r="O10" s="165">
        <f t="shared" si="0"/>
        <v>1.8049564261636704</v>
      </c>
      <c r="P10" s="166">
        <f>(F10/L10)-1</f>
        <v>0.02356277477313018</v>
      </c>
      <c r="Q10" s="159"/>
      <c r="R10" s="159"/>
      <c r="S10" s="159"/>
      <c r="T10" s="159"/>
      <c r="U10" s="159"/>
      <c r="V10" s="159"/>
    </row>
    <row r="11" spans="1:22" s="160" customFormat="1" ht="19.5" customHeight="1">
      <c r="A11" s="161" t="s">
        <v>117</v>
      </c>
      <c r="B11" s="130">
        <v>2964</v>
      </c>
      <c r="C11" s="162"/>
      <c r="D11" s="151">
        <v>23792</v>
      </c>
      <c r="E11" s="162"/>
      <c r="F11" s="152">
        <f>+B11*1000/D11</f>
        <v>124.57969065232011</v>
      </c>
      <c r="G11" s="153"/>
      <c r="H11" s="163">
        <v>3046</v>
      </c>
      <c r="I11" s="162"/>
      <c r="J11" s="151">
        <v>22714</v>
      </c>
      <c r="K11" s="162"/>
      <c r="L11" s="152">
        <f>+H11*1000/J11</f>
        <v>134.1023157523994</v>
      </c>
      <c r="M11" s="164"/>
      <c r="N11" s="156"/>
      <c r="O11" s="165">
        <f t="shared" si="0"/>
        <v>-9.522625100079281</v>
      </c>
      <c r="P11" s="166">
        <f>(F11/L11)-1</f>
        <v>-0.07101014659330296</v>
      </c>
      <c r="Q11" s="159"/>
      <c r="R11" s="159"/>
      <c r="S11" s="159"/>
      <c r="T11" s="159"/>
      <c r="U11" s="159"/>
      <c r="V11" s="159"/>
    </row>
    <row r="12" spans="1:22" s="160" customFormat="1" ht="19.5" customHeight="1">
      <c r="A12" s="161" t="s">
        <v>118</v>
      </c>
      <c r="B12" s="130">
        <v>4212</v>
      </c>
      <c r="C12" s="162"/>
      <c r="D12" s="151">
        <v>123860</v>
      </c>
      <c r="E12" s="162"/>
      <c r="F12" s="152">
        <f>+B12*1000/D12</f>
        <v>34.00613595995479</v>
      </c>
      <c r="G12" s="153"/>
      <c r="H12" s="163">
        <v>4017</v>
      </c>
      <c r="I12" s="162"/>
      <c r="J12" s="151">
        <v>116827</v>
      </c>
      <c r="K12" s="162"/>
      <c r="L12" s="152">
        <f>+H12*1000/J12</f>
        <v>34.38417489107826</v>
      </c>
      <c r="M12" s="164"/>
      <c r="N12" s="156"/>
      <c r="O12" s="165">
        <f t="shared" si="0"/>
        <v>-0.37803893112347</v>
      </c>
      <c r="P12" s="166">
        <f>(F12/L12)-1</f>
        <v>-0.010994561664516178</v>
      </c>
      <c r="Q12" s="159"/>
      <c r="R12" s="159"/>
      <c r="S12" s="159"/>
      <c r="T12" s="159"/>
      <c r="U12" s="159"/>
      <c r="V12" s="159"/>
    </row>
    <row r="13" spans="1:22" s="160" customFormat="1" ht="19.5" customHeight="1">
      <c r="A13" s="139" t="s">
        <v>119</v>
      </c>
      <c r="B13" s="163"/>
      <c r="C13" s="162"/>
      <c r="D13" s="151">
        <v>1</v>
      </c>
      <c r="E13" s="162"/>
      <c r="F13" s="152"/>
      <c r="G13" s="153"/>
      <c r="H13" s="167"/>
      <c r="I13" s="162"/>
      <c r="J13" s="151">
        <v>6</v>
      </c>
      <c r="K13" s="162"/>
      <c r="L13" s="152"/>
      <c r="M13" s="168"/>
      <c r="N13" s="156"/>
      <c r="O13" s="169">
        <f t="shared" si="0"/>
        <v>0</v>
      </c>
      <c r="P13" s="170"/>
      <c r="Q13" s="159"/>
      <c r="R13" s="159"/>
      <c r="S13" s="159"/>
      <c r="T13" s="159"/>
      <c r="U13" s="159"/>
      <c r="V13" s="159"/>
    </row>
    <row r="14" spans="1:22" s="160" customFormat="1" ht="19.5" customHeight="1">
      <c r="A14" s="171" t="s">
        <v>17</v>
      </c>
      <c r="B14" s="172">
        <f>SUM(B9:B13)</f>
        <v>12739</v>
      </c>
      <c r="C14" s="173"/>
      <c r="D14" s="172">
        <f>SUM(D9:D13)</f>
        <v>225013</v>
      </c>
      <c r="E14" s="174"/>
      <c r="F14" s="175">
        <f>+B14*1000/D14</f>
        <v>56.61450671738966</v>
      </c>
      <c r="G14" s="176"/>
      <c r="H14" s="177">
        <f>SUM(H9:H13)</f>
        <v>12519</v>
      </c>
      <c r="I14" s="173"/>
      <c r="J14" s="172">
        <f>SUM(J9:J13)</f>
        <v>217180</v>
      </c>
      <c r="K14" s="174"/>
      <c r="L14" s="175">
        <f>+H14*1000/J14</f>
        <v>57.64342941338982</v>
      </c>
      <c r="M14" s="178"/>
      <c r="N14" s="156"/>
      <c r="O14" s="179">
        <f t="shared" si="0"/>
        <v>-1.0289226960001585</v>
      </c>
      <c r="P14" s="180">
        <f>(F14/L14)-1</f>
        <v>-0.01784978281949956</v>
      </c>
      <c r="Q14" s="159"/>
      <c r="R14" s="159"/>
      <c r="S14" s="159"/>
      <c r="T14" s="159"/>
      <c r="U14" s="159"/>
      <c r="V14" s="159"/>
    </row>
    <row r="15" spans="1:7" ht="1.5" customHeight="1">
      <c r="A15" s="181"/>
      <c r="C15" s="130"/>
      <c r="D15" s="129"/>
      <c r="E15" s="130"/>
      <c r="F15" s="182"/>
      <c r="G15" s="182"/>
    </row>
    <row r="16" spans="1:13" ht="12.75">
      <c r="A16" s="100" t="s">
        <v>94</v>
      </c>
      <c r="F16" s="182"/>
      <c r="G16" s="182"/>
      <c r="M16" s="55"/>
    </row>
    <row r="17" spans="1:7" ht="12.75">
      <c r="A17" s="100" t="s">
        <v>96</v>
      </c>
      <c r="G17" s="109"/>
    </row>
    <row r="18" spans="1:13" ht="12.75">
      <c r="A18" s="184" t="s">
        <v>120</v>
      </c>
      <c r="G18" s="109"/>
      <c r="M18" s="185" t="s">
        <v>121</v>
      </c>
    </row>
    <row r="19" spans="1:7" ht="12.75">
      <c r="A19" s="186" t="s">
        <v>122</v>
      </c>
      <c r="G19" s="109"/>
    </row>
    <row r="20" ht="12.75">
      <c r="G20" s="109"/>
    </row>
    <row r="21" ht="12.75">
      <c r="G21" s="109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N053093</dc:creator>
  <cp:keywords/>
  <dc:description/>
  <cp:lastModifiedBy>N053093</cp:lastModifiedBy>
  <cp:lastPrinted>2007-02-15T10:59:41Z</cp:lastPrinted>
  <dcterms:created xsi:type="dcterms:W3CDTF">2007-02-15T10:53:11Z</dcterms:created>
  <dcterms:modified xsi:type="dcterms:W3CDTF">2007-02-15T11:00:11Z</dcterms:modified>
  <cp:category/>
  <cp:version/>
  <cp:contentType/>
  <cp:contentStatus/>
</cp:coreProperties>
</file>