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91" windowWidth="11565" windowHeight="6495" tabRatio="608" activeTab="0"/>
  </bookViews>
  <sheets>
    <sheet name="Detalle accidente" sheetId="1" r:id="rId1"/>
    <sheet name="Gráfico-Dias" sheetId="2" r:id="rId2"/>
    <sheet name="Dias" sheetId="3" r:id="rId3"/>
    <sheet name="Gráfico Tramos edad " sheetId="4" r:id="rId4"/>
    <sheet name="Edades" sheetId="5" r:id="rId5"/>
    <sheet name="Gráfico tipo vehículo" sheetId="6" r:id="rId6"/>
    <sheet name="causa vehiculo" sheetId="7" r:id="rId7"/>
    <sheet name="Histórico 10 años" sheetId="8" r:id="rId8"/>
    <sheet name="Gráfico-Histórico 10 años" sheetId="9" r:id="rId9"/>
    <sheet name="Gráfico-meses " sheetId="10" r:id="rId10"/>
    <sheet name="Meses" sheetId="11" r:id="rId11"/>
  </sheets>
  <definedNames>
    <definedName name="_xlnm._FilterDatabase" localSheetId="0" hidden="1">'Detalle accidente'!$A$12:$BS$24</definedName>
    <definedName name="_xlnm.Print_Area" localSheetId="0">'Detalle accidente'!$A$1:$AN$56</definedName>
  </definedNames>
  <calcPr fullCalcOnLoad="1"/>
</workbook>
</file>

<file path=xl/sharedStrings.xml><?xml version="1.0" encoding="utf-8"?>
<sst xmlns="http://schemas.openxmlformats.org/spreadsheetml/2006/main" count="656" uniqueCount="278">
  <si>
    <t>Bicicleta</t>
  </si>
  <si>
    <t>Enero</t>
  </si>
  <si>
    <t>Lunes</t>
  </si>
  <si>
    <t>Domingo</t>
  </si>
  <si>
    <t>Tramos de edad</t>
  </si>
  <si>
    <t>Menos de 18 años</t>
  </si>
  <si>
    <t>Entre 18 y 35 años</t>
  </si>
  <si>
    <t>Entre 35 y 45 años</t>
  </si>
  <si>
    <t>Mayor de 45 años</t>
  </si>
  <si>
    <t>Peatón</t>
  </si>
  <si>
    <t xml:space="preserve">Causa/Vehículo </t>
  </si>
  <si>
    <t>Día</t>
  </si>
  <si>
    <t>Jueves</t>
  </si>
  <si>
    <t>Martes</t>
  </si>
  <si>
    <t>Febrero</t>
  </si>
  <si>
    <t>Viernes</t>
  </si>
  <si>
    <t>Marzo</t>
  </si>
  <si>
    <t>Abril</t>
  </si>
  <si>
    <t>Mayo</t>
  </si>
  <si>
    <t>Junio</t>
  </si>
  <si>
    <t>Julio</t>
  </si>
  <si>
    <t>Agosto</t>
  </si>
  <si>
    <t>Miércoles</t>
  </si>
  <si>
    <t>Mes</t>
  </si>
  <si>
    <t>año 2001</t>
  </si>
  <si>
    <t>año 2002</t>
  </si>
  <si>
    <t>año 2003</t>
  </si>
  <si>
    <t>Dïa</t>
  </si>
  <si>
    <t>Miercóles</t>
  </si>
  <si>
    <t xml:space="preserve">Sábado </t>
  </si>
  <si>
    <t>Año 2001</t>
  </si>
  <si>
    <t>Año 2003</t>
  </si>
  <si>
    <t>Año 2002</t>
  </si>
  <si>
    <t>Septiembre</t>
  </si>
  <si>
    <t>Octubre</t>
  </si>
  <si>
    <t>Noviembre</t>
  </si>
  <si>
    <t>Diciembre</t>
  </si>
  <si>
    <t>Camión</t>
  </si>
  <si>
    <t>Nº Fallecidos</t>
  </si>
  <si>
    <t>Año</t>
  </si>
  <si>
    <t>Año 2004</t>
  </si>
  <si>
    <t>Veh. Agrícola</t>
  </si>
  <si>
    <t>Año 2005</t>
  </si>
  <si>
    <t>Totales</t>
  </si>
  <si>
    <t>Año 2006</t>
  </si>
  <si>
    <t>Año 2007</t>
  </si>
  <si>
    <t>EDAD</t>
  </si>
  <si>
    <t>NUM.</t>
  </si>
  <si>
    <t>O.P.</t>
  </si>
  <si>
    <t>DÍA</t>
  </si>
  <si>
    <t>MES</t>
  </si>
  <si>
    <t>HORA</t>
  </si>
  <si>
    <t>L</t>
  </si>
  <si>
    <t>Mr</t>
  </si>
  <si>
    <t>Mi</t>
  </si>
  <si>
    <t>J</t>
  </si>
  <si>
    <t>V</t>
  </si>
  <si>
    <t>S</t>
  </si>
  <si>
    <t>D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</si>
  <si>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</si>
  <si>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</si>
  <si>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</si>
  <si>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</si>
  <si>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</si>
  <si>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</si>
  <si>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</si>
  <si>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</si>
  <si>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Zona</t>
  </si>
  <si>
    <t>Vh</t>
  </si>
  <si>
    <t>&lt;30</t>
  </si>
  <si>
    <t>&gt;30</t>
  </si>
  <si>
    <t>Hombre</t>
  </si>
  <si>
    <t>Coche</t>
  </si>
  <si>
    <t>Tafalla</t>
  </si>
  <si>
    <t>TA</t>
  </si>
  <si>
    <t>CLASE DE CARRETERA</t>
  </si>
  <si>
    <t>Muertos
 mes</t>
  </si>
  <si>
    <t>TOTAL</t>
  </si>
  <si>
    <t>Ciclomotor/motocicleta
/Quad/cuadriciclo</t>
  </si>
  <si>
    <t>% reducción
 2006/2005</t>
  </si>
  <si>
    <t>% reducción mensual 
años 2007/2006</t>
  </si>
  <si>
    <t>% Reducción acumulada
 2007/2006</t>
  </si>
  <si>
    <t>CT</t>
  </si>
  <si>
    <t>TOTALES</t>
  </si>
  <si>
    <t>U</t>
  </si>
  <si>
    <t>Vías desdobladas</t>
  </si>
  <si>
    <t>I. G.</t>
  </si>
  <si>
    <t>I.C.F.</t>
  </si>
  <si>
    <t>Camino</t>
  </si>
  <si>
    <t>San Sebastián</t>
  </si>
  <si>
    <t xml:space="preserve"> </t>
  </si>
  <si>
    <t>miércoles</t>
  </si>
  <si>
    <t>Atmosférica</t>
  </si>
  <si>
    <t>NA-6140</t>
  </si>
  <si>
    <t>POSICIÓN</t>
  </si>
  <si>
    <t>Conductor</t>
  </si>
  <si>
    <t>Año 2008</t>
  </si>
  <si>
    <t>% reducción mensual 
años 2007/2007</t>
  </si>
  <si>
    <t>% Reducción acumulada
 2007/2007</t>
  </si>
  <si>
    <t>% Reducción acumulada
 2007/2008</t>
  </si>
  <si>
    <t>Causa probable</t>
  </si>
  <si>
    <t>jueves</t>
  </si>
  <si>
    <t>Lodosa</t>
  </si>
  <si>
    <t>NA-129</t>
  </si>
  <si>
    <t>Mujer</t>
  </si>
  <si>
    <t>Acompañante</t>
  </si>
  <si>
    <t>EST</t>
  </si>
  <si>
    <t>T</t>
  </si>
  <si>
    <t>martes</t>
  </si>
  <si>
    <t>Invasión carril contrario</t>
  </si>
  <si>
    <t>Oiartzun (Guipúzcoa)</t>
  </si>
  <si>
    <t>Furgoneta</t>
  </si>
  <si>
    <t>N-232</t>
  </si>
  <si>
    <t>Castejón</t>
  </si>
  <si>
    <t>TU</t>
  </si>
  <si>
    <t>FT</t>
  </si>
  <si>
    <t>turismo/furgoneta</t>
  </si>
  <si>
    <t>Atropello peatón</t>
  </si>
  <si>
    <t>Atropello por camión de la basura en Olazagutía</t>
  </si>
  <si>
    <t>Olazagutía</t>
  </si>
  <si>
    <t>C/ San Ignacio</t>
  </si>
  <si>
    <t>ALS</t>
  </si>
  <si>
    <t>CP</t>
  </si>
  <si>
    <t>% reducción mensual 
años 07/08</t>
  </si>
  <si>
    <t>Colisión</t>
  </si>
  <si>
    <t>Francia</t>
  </si>
  <si>
    <t>Acompañante (copiloto)</t>
  </si>
  <si>
    <t>A-10</t>
  </si>
  <si>
    <t>Vía</t>
  </si>
  <si>
    <t>viernes</t>
  </si>
  <si>
    <t>Atropello por turismo</t>
  </si>
  <si>
    <t>Pamplona</t>
  </si>
  <si>
    <t>PA-33</t>
  </si>
  <si>
    <t>Valle de Egües</t>
  </si>
  <si>
    <t>30+000</t>
  </si>
  <si>
    <t>0,+500</t>
  </si>
  <si>
    <t>PAM</t>
  </si>
  <si>
    <t>2T</t>
  </si>
  <si>
    <t>TP</t>
  </si>
  <si>
    <t>Exceso velocidad + sin cinturón</t>
  </si>
  <si>
    <t>Legazpia</t>
  </si>
  <si>
    <t>A-1</t>
  </si>
  <si>
    <t>Alsasua</t>
  </si>
  <si>
    <t>TC</t>
  </si>
  <si>
    <t>Berriozar</t>
  </si>
  <si>
    <t>N-135</t>
  </si>
  <si>
    <t>sábado</t>
  </si>
  <si>
    <t xml:space="preserve">Atropello por camión </t>
  </si>
  <si>
    <t>Estella</t>
  </si>
  <si>
    <t>C/Fray Diego</t>
  </si>
  <si>
    <t>Colisión frontal</t>
  </si>
  <si>
    <t>N-121</t>
  </si>
  <si>
    <t>Olite</t>
  </si>
  <si>
    <t>TAF</t>
  </si>
  <si>
    <t>Tudela</t>
  </si>
  <si>
    <t>c) Huertas mayores</t>
  </si>
  <si>
    <t>TUD</t>
  </si>
  <si>
    <t>domingo</t>
  </si>
  <si>
    <t>Colisión frontolateral</t>
  </si>
  <si>
    <t>Olagüe</t>
  </si>
  <si>
    <t xml:space="preserve">Acompañante </t>
  </si>
  <si>
    <t>N-121-A</t>
  </si>
  <si>
    <t>Colisión frontolateral de coche con camión (por invasión del carril contrario del coche)</t>
  </si>
  <si>
    <t>Niña</t>
  </si>
  <si>
    <t>INT.</t>
  </si>
  <si>
    <t>Salida carretera</t>
  </si>
  <si>
    <t>lunes</t>
  </si>
  <si>
    <t>NA-6540</t>
  </si>
  <si>
    <t>Niño</t>
  </si>
  <si>
    <t>Colisión por alcance de vehículo con motocultor</t>
  </si>
  <si>
    <t>Colisión por alcance</t>
  </si>
  <si>
    <t>Alcanadre</t>
  </si>
  <si>
    <t>Motocultor</t>
  </si>
  <si>
    <t>TM</t>
  </si>
  <si>
    <t>Salida del coche por el margen derecho de la carretera y colisión contra un talud</t>
  </si>
  <si>
    <t>Almandoz</t>
  </si>
  <si>
    <t>Choque de ciclomotor contra coche (Fallece el sábado 21)</t>
  </si>
  <si>
    <t>Choque ciclomotor</t>
  </si>
  <si>
    <t>Zizur Mayor</t>
  </si>
  <si>
    <t>Ciclomotor</t>
  </si>
  <si>
    <t>Ronda San Cristobal</t>
  </si>
  <si>
    <t>Salida de vía</t>
  </si>
  <si>
    <t>NA-2040</t>
  </si>
  <si>
    <t>Olaldea</t>
  </si>
  <si>
    <t>CL</t>
  </si>
  <si>
    <t>Villava</t>
  </si>
  <si>
    <t>Vuelco de camión</t>
  </si>
  <si>
    <t>Portugués</t>
  </si>
  <si>
    <t>C</t>
  </si>
  <si>
    <t>Sangüesa</t>
  </si>
  <si>
    <t>N-240</t>
  </si>
  <si>
    <t>Liédena</t>
  </si>
  <si>
    <t>Aoiz</t>
  </si>
  <si>
    <t>NA-1720</t>
  </si>
  <si>
    <t>Arce</t>
  </si>
  <si>
    <t>AOIZ</t>
  </si>
  <si>
    <t>Unzué</t>
  </si>
  <si>
    <t>TB</t>
  </si>
  <si>
    <t>Atropello a grupo ciclistas</t>
  </si>
  <si>
    <t>Valladolid</t>
  </si>
  <si>
    <t>Ciclista</t>
  </si>
  <si>
    <t>A-15</t>
  </si>
  <si>
    <t>Pontevedra</t>
  </si>
  <si>
    <t xml:space="preserve">Iciz </t>
  </si>
  <si>
    <t>AP-15</t>
  </si>
  <si>
    <t>Embestida lateral</t>
  </si>
  <si>
    <t>Avda. Aróstegui</t>
  </si>
  <si>
    <t>Barañain</t>
  </si>
  <si>
    <t>Autovías y Autopistas</t>
  </si>
  <si>
    <t>Salida de vía margen izquierdo y vueltas de campana, atravesando la mediana</t>
  </si>
  <si>
    <t>Colisión con otro vehículo</t>
  </si>
  <si>
    <t>Milagro</t>
  </si>
  <si>
    <t>NA-8703</t>
  </si>
  <si>
    <t>Atropello a peatón</t>
  </si>
  <si>
    <t>Noaín</t>
  </si>
  <si>
    <t>A-21</t>
  </si>
  <si>
    <t>N-121A</t>
  </si>
  <si>
    <t>Lumbier</t>
  </si>
  <si>
    <t>Salida de vía y posterior vuelco de vehículo</t>
  </si>
  <si>
    <t>Pista forestal</t>
  </si>
  <si>
    <t>Aizoáin</t>
  </si>
  <si>
    <t>Zubiri</t>
  </si>
  <si>
    <t>Moto</t>
  </si>
  <si>
    <t>Esteríbar</t>
  </si>
  <si>
    <t>Lasarte</t>
  </si>
  <si>
    <t>C/ Alde Zaharra</t>
  </si>
  <si>
    <t>Lekunberri</t>
  </si>
  <si>
    <t>Irurtzun</t>
  </si>
  <si>
    <t>NA-240 A</t>
  </si>
  <si>
    <t>El Hielo en la calzada provoca la tijera e invasión del carril contrario de un tractocamión, colisionando frontalmente con el turismo del fallecido.</t>
  </si>
  <si>
    <t>Salida de vía en curva y vuelco posterior</t>
  </si>
  <si>
    <t>32+500</t>
  </si>
  <si>
    <t>83+500</t>
  </si>
  <si>
    <t>Invasión carril contrario de furgoneta y colisión con camión articulado</t>
  </si>
  <si>
    <t>Colisión por alcance debido a maniobra de parada e inicio de marcha atrás en el arcén izquierdo</t>
  </si>
  <si>
    <t>El fallecido viajaba en el coche que colisiona</t>
  </si>
  <si>
    <t>Atropello de peatón en la calzada por turismo</t>
  </si>
  <si>
    <t>Atropello</t>
  </si>
  <si>
    <t>Colision de un turismo, por alcance, con vehículo estacionado en arcén</t>
  </si>
  <si>
    <t>Colisión angular de turismos previa pérdida de control de uno de ellos</t>
  </si>
  <si>
    <t>Colision angular</t>
  </si>
  <si>
    <t>13+100</t>
  </si>
  <si>
    <t>Esteribar</t>
  </si>
  <si>
    <t>Colisión frontal oblicua por pérdia de control tras adelantamiento incorrecto</t>
  </si>
  <si>
    <t>42+700</t>
  </si>
  <si>
    <t>Salida de vía de un turismo y caida por un barranco</t>
  </si>
  <si>
    <t>Salida de vía, por la mediana, y vuelco del camión</t>
  </si>
  <si>
    <t>Salida de vía de turismo y caída por barranco</t>
  </si>
  <si>
    <t>Salida de vía de turismo, por la izquierda, y colisión fronto lateral con barrera bionda</t>
  </si>
  <si>
    <t>Atropello a grupo de cuatro ciclistas por un turismo.</t>
  </si>
  <si>
    <t>Salida de via y caída del coche por talud</t>
  </si>
  <si>
    <t>Salida de vía de turismo por la margen derecha</t>
  </si>
  <si>
    <t>1+100</t>
  </si>
  <si>
    <t>Salida de vía en ES., atropello de pestón y colisión posterior con otros vehículos</t>
  </si>
  <si>
    <t>Invasión carril contrario de turismo y colisión con camión</t>
  </si>
  <si>
    <t>Olaibar</t>
  </si>
  <si>
    <t>Invasión carril contrario de turismo y colisión contra camión</t>
  </si>
  <si>
    <t>Giro a la izquierda de turismo y colisión con motorista</t>
  </si>
  <si>
    <t>Volantazo para no salirse por margen derecho e invasión carril contrario, a la izquierda de su dirección y choque frontal contra otro vehículo.</t>
  </si>
  <si>
    <t>Irurzun</t>
  </si>
  <si>
    <t>Septiem</t>
  </si>
  <si>
    <t>Salida de vía en un camino y vuelco por un barranco</t>
  </si>
  <si>
    <t>Miranda de Arga</t>
  </si>
  <si>
    <t>Tractor</t>
  </si>
  <si>
    <t>Mir. De Arga</t>
  </si>
  <si>
    <t>TR</t>
  </si>
  <si>
    <t>NA-2103</t>
  </si>
  <si>
    <t>Zabalza (Erraul Alto)</t>
  </si>
  <si>
    <t>Salida de la vía por margen izquierdo, vuelco y posterior incendio</t>
  </si>
  <si>
    <t>Rentería</t>
  </si>
  <si>
    <t>Azpiroz</t>
  </si>
  <si>
    <t>Colisión entre dos vehículos tras pérdida de control de uno de ellos y cruce de la mediana</t>
  </si>
  <si>
    <t>IRUR</t>
  </si>
  <si>
    <t>Todoterreno</t>
  </si>
  <si>
    <t>c) Serafín Olave</t>
  </si>
  <si>
    <t>Atropello a peatón en paso de cebra (fallece al día siguiente)</t>
  </si>
  <si>
    <t xml:space="preserve">Atropello a peatón en paso de cebra </t>
  </si>
  <si>
    <t>c) Río Urederra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</si>
</sst>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</numFmts>
  <fonts count="23">
    <font>
      <sz val="10"/>
      <name val="Arial"/>
      <family val="0"/>
    </font>
    <font>
      <b/>
      <sz val="11.25"/>
      <name val="Arial"/>
      <family val="2"/>
    </font>
    <font>
      <b/>
      <sz val="12.5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9.75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color indexed="40"/>
      <name val="Arial"/>
      <family val="2"/>
    </font>
    <font>
      <b/>
      <sz val="22"/>
      <color indexed="52"/>
      <name val="Arial"/>
      <family val="2"/>
    </font>
    <font>
      <b/>
      <sz val="22"/>
      <color indexed="48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8"/>
      <name val="Tahoma"/>
      <family val="2"/>
    </font>
    <font>
      <sz val="20"/>
      <name val="Arial"/>
      <family val="2"/>
    </font>
    <font>
      <b/>
      <sz val="17.75"/>
      <name val="Arial"/>
      <family val="2"/>
    </font>
    <font>
      <sz val="24"/>
      <name val="Arial"/>
      <family val="2"/>
    </font>
    <font>
      <b/>
      <sz val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2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20" fontId="8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20" fontId="7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14" xfId="21" applyFont="1" applyFill="1" applyBorder="1" applyAlignment="1">
      <alignment horizontal="right" wrapText="1"/>
      <protection/>
    </xf>
    <xf numFmtId="0" fontId="4" fillId="0" borderId="3" xfId="2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horizontal="right" wrapText="1"/>
      <protection/>
    </xf>
    <xf numFmtId="0" fontId="4" fillId="0" borderId="15" xfId="21" applyFont="1" applyFill="1" applyBorder="1" applyAlignment="1">
      <alignment horizontal="right" wrapText="1"/>
      <protection/>
    </xf>
    <xf numFmtId="0" fontId="13" fillId="0" borderId="5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10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Fill="1" applyBorder="1" applyAlignment="1">
      <alignment/>
    </xf>
    <xf numFmtId="0" fontId="15" fillId="0" borderId="3" xfId="0" applyFont="1" applyBorder="1" applyAlignment="1">
      <alignment/>
    </xf>
    <xf numFmtId="0" fontId="0" fillId="0" borderId="10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1" fontId="0" fillId="0" borderId="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6" xfId="0" applyFill="1" applyBorder="1" applyAlignment="1">
      <alignment/>
    </xf>
    <xf numFmtId="0" fontId="8" fillId="0" borderId="17" xfId="0" applyFont="1" applyFill="1" applyBorder="1" applyAlignment="1">
      <alignment/>
    </xf>
    <xf numFmtId="1" fontId="0" fillId="0" borderId="16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3" fillId="0" borderId="18" xfId="0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20" fontId="0" fillId="0" borderId="23" xfId="0" applyNumberFormat="1" applyBorder="1" applyAlignment="1">
      <alignment/>
    </xf>
    <xf numFmtId="0" fontId="0" fillId="0" borderId="22" xfId="0" applyBorder="1" applyAlignment="1">
      <alignment horizontal="left" wrapText="1"/>
    </xf>
    <xf numFmtId="1" fontId="0" fillId="0" borderId="22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8" fillId="0" borderId="8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8" fillId="0" borderId="22" xfId="0" applyFont="1" applyBorder="1" applyAlignment="1">
      <alignment/>
    </xf>
    <xf numFmtId="20" fontId="0" fillId="0" borderId="22" xfId="0" applyNumberFormat="1" applyFont="1" applyBorder="1" applyAlignment="1">
      <alignment horizontal="center"/>
    </xf>
    <xf numFmtId="0" fontId="8" fillId="0" borderId="8" xfId="0" applyFont="1" applyBorder="1" applyAlignment="1">
      <alignment/>
    </xf>
    <xf numFmtId="20" fontId="0" fillId="0" borderId="3" xfId="0" applyNumberFormat="1" applyBorder="1" applyAlignment="1">
      <alignment horizontal="center"/>
    </xf>
    <xf numFmtId="20" fontId="0" fillId="0" borderId="8" xfId="0" applyNumberFormat="1" applyBorder="1" applyAlignment="1">
      <alignment/>
    </xf>
    <xf numFmtId="0" fontId="0" fillId="0" borderId="19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ad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rPr>
              <a:t>Fallecidos en accidente de tráfico por día de la semana del 2003 al 2008</a:t>
            </a:r>
          </a:p>
        </c:rich>
      </c:tx>
      <c:layout/>
      <c:spPr>
        <a:noFill/>
        <a:ln w="3175">
          <a:solidFill>
            <a:srgbClr val="00CCFF"/>
          </a:solidFill>
        </a:ln>
      </c:spPr>
    </c:title>
    <c:view3D>
      <c:rotX val="15"/>
      <c:rotY val="20"/>
      <c:depthPercent val="4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Dias!$B$9</c:f>
              <c:strCache>
                <c:ptCount val="1"/>
                <c:pt idx="0">
                  <c:v>Año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Dias!$B$10:$B$16</c:f>
              <c:numCache>
                <c:ptCount val="7"/>
                <c:pt idx="0">
                  <c:v>17</c:v>
                </c:pt>
                <c:pt idx="1">
                  <c:v>9</c:v>
                </c:pt>
                <c:pt idx="2">
                  <c:v>14</c:v>
                </c:pt>
                <c:pt idx="3">
                  <c:v>13</c:v>
                </c:pt>
                <c:pt idx="4">
                  <c:v>7</c:v>
                </c:pt>
                <c:pt idx="5">
                  <c:v>12</c:v>
                </c:pt>
                <c:pt idx="6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Dias!$C$9</c:f>
              <c:strCache>
                <c:ptCount val="1"/>
                <c:pt idx="0">
                  <c:v>Año 2004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Dias!$C$10:$C$16</c:f>
              <c:numCache>
                <c:ptCount val="7"/>
                <c:pt idx="0">
                  <c:v>18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16</c:v>
                </c:pt>
                <c:pt idx="6">
                  <c:v>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Dias!$D$9</c:f>
              <c:strCache>
                <c:ptCount val="1"/>
                <c:pt idx="0">
                  <c:v>Año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Dias!$D$10:$D$16</c:f>
              <c:numCache>
                <c:ptCount val="7"/>
                <c:pt idx="0">
                  <c:v>9</c:v>
                </c:pt>
                <c:pt idx="1">
                  <c:v>12</c:v>
                </c:pt>
                <c:pt idx="2">
                  <c:v>17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Dias!$E$9</c:f>
              <c:strCache>
                <c:ptCount val="1"/>
                <c:pt idx="0">
                  <c:v>Año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Dias!$E$10:$E$16</c:f>
              <c:numCache>
                <c:ptCount val="7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12</c:v>
                </c:pt>
                <c:pt idx="5">
                  <c:v>13</c:v>
                </c:pt>
                <c:pt idx="6">
                  <c:v>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Dias!$F$9</c:f>
              <c:strCache>
                <c:ptCount val="1"/>
                <c:pt idx="0">
                  <c:v>Año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Dias!$F$10:$F$16</c:f>
              <c:numCache>
                <c:ptCount val="7"/>
                <c:pt idx="0">
                  <c:v>7</c:v>
                </c:pt>
                <c:pt idx="1">
                  <c:v>2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11</c:v>
                </c:pt>
                <c:pt idx="6">
                  <c:v>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Dias!$G$9</c:f>
              <c:strCache>
                <c:ptCount val="1"/>
                <c:pt idx="0">
                  <c:v>Año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Dias!$G$10:$G$16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  <c:shape val="box"/>
        </c:ser>
        <c:gapDepth val="0"/>
        <c:shape val="box"/>
        <c:axId val="3535859"/>
        <c:axId val="31822732"/>
      </c:bar3D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1822732"/>
        <c:crosses val="autoZero"/>
        <c:auto val="1"/>
        <c:lblOffset val="100"/>
        <c:noMultiLvlLbl val="0"/>
      </c:catAx>
      <c:valAx>
        <c:axId val="31822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35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rPr>
              <a:t>Fallecidos por accidente de tráfico por tramos de edad del 2003 al 2008</a:t>
            </a:r>
          </a:p>
        </c:rich>
      </c:tx>
      <c:layout/>
      <c:spPr>
        <a:noFill/>
      </c:spPr>
    </c:title>
    <c:view3D>
      <c:rotX val="15"/>
      <c:rotY val="20"/>
      <c:depthPercent val="4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Edades!$B$9</c:f>
              <c:strCache>
                <c:ptCount val="1"/>
                <c:pt idx="0">
                  <c:v>Año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Edades!$B$10:$B$13</c:f>
              <c:numCache>
                <c:ptCount val="4"/>
                <c:pt idx="0">
                  <c:v>5</c:v>
                </c:pt>
                <c:pt idx="1">
                  <c:v>27</c:v>
                </c:pt>
                <c:pt idx="2">
                  <c:v>12</c:v>
                </c:pt>
                <c:pt idx="3">
                  <c:v>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Edades!$C$9</c:f>
              <c:strCache>
                <c:ptCount val="1"/>
                <c:pt idx="0">
                  <c:v>Año 2004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Edades!$C$10:$C$13</c:f>
              <c:numCache>
                <c:ptCount val="4"/>
                <c:pt idx="0">
                  <c:v>4</c:v>
                </c:pt>
                <c:pt idx="1">
                  <c:v>33</c:v>
                </c:pt>
                <c:pt idx="2">
                  <c:v>9</c:v>
                </c:pt>
                <c:pt idx="3">
                  <c:v>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Edades!$D$9</c:f>
              <c:strCache>
                <c:ptCount val="1"/>
                <c:pt idx="0">
                  <c:v>Año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Edades!$D$10:$D$13</c:f>
              <c:numCache>
                <c:ptCount val="4"/>
                <c:pt idx="0">
                  <c:v>2</c:v>
                </c:pt>
                <c:pt idx="1">
                  <c:v>37</c:v>
                </c:pt>
                <c:pt idx="2">
                  <c:v>15</c:v>
                </c:pt>
                <c:pt idx="3">
                  <c:v>33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Edades!$E$9</c:f>
              <c:strCache>
                <c:ptCount val="1"/>
                <c:pt idx="0">
                  <c:v>Año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Edades!$E$10:$E$13</c:f>
              <c:numCache>
                <c:ptCount val="4"/>
                <c:pt idx="0">
                  <c:v>3</c:v>
                </c:pt>
                <c:pt idx="1">
                  <c:v>22</c:v>
                </c:pt>
                <c:pt idx="2">
                  <c:v>6</c:v>
                </c:pt>
                <c:pt idx="3">
                  <c:v>24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Edades!$F$9</c:f>
              <c:strCache>
                <c:ptCount val="1"/>
                <c:pt idx="0">
                  <c:v>Año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Edades!$F$10:$F$13</c:f>
              <c:numCache>
                <c:ptCount val="4"/>
                <c:pt idx="0">
                  <c:v>3</c:v>
                </c:pt>
                <c:pt idx="1">
                  <c:v>20</c:v>
                </c:pt>
                <c:pt idx="2">
                  <c:v>7</c:v>
                </c:pt>
                <c:pt idx="3">
                  <c:v>18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Edades!$G$9</c:f>
              <c:strCache>
                <c:ptCount val="1"/>
                <c:pt idx="0">
                  <c:v>Año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Edades!$G$10:$G$13</c:f>
              <c:numCache>
                <c:ptCount val="4"/>
                <c:pt idx="0">
                  <c:v>6</c:v>
                </c:pt>
                <c:pt idx="1">
                  <c:v>15</c:v>
                </c:pt>
                <c:pt idx="2">
                  <c:v>4</c:v>
                </c:pt>
                <c:pt idx="3">
                  <c:v>17</c:v>
                </c:pt>
              </c:numCache>
            </c:numRef>
          </c:val>
          <c:shape val="box"/>
        </c:ser>
        <c:gapDepth val="0"/>
        <c:shape val="box"/>
        <c:axId val="17969133"/>
        <c:axId val="27504470"/>
      </c:bar3D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69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Fallecidos en accidente de tráfico por causa o tipo de vehículo del 2003 al 2007</a:t>
            </a:r>
          </a:p>
        </c:rich>
      </c:tx>
      <c:layout/>
      <c:spPr>
        <a:noFill/>
        <a:ln w="3175">
          <a:solidFill>
            <a:srgbClr val="0000FF"/>
          </a:solidFill>
        </a:ln>
      </c:spPr>
    </c:title>
    <c:view3D>
      <c:rotX val="58"/>
      <c:rotY val="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'causa vehiculo'!$B$8</c:f>
              <c:strCache>
                <c:ptCount val="1"/>
                <c:pt idx="0">
                  <c:v>Año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vehiculo'!$B$9:$B$14</c:f>
              <c:numCache>
                <c:ptCount val="6"/>
                <c:pt idx="0">
                  <c:v>9</c:v>
                </c:pt>
                <c:pt idx="1">
                  <c:v>1</c:v>
                </c:pt>
                <c:pt idx="2">
                  <c:v>7</c:v>
                </c:pt>
                <c:pt idx="3">
                  <c:v>60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'causa vehiculo'!$C$8</c:f>
              <c:strCache>
                <c:ptCount val="1"/>
                <c:pt idx="0">
                  <c:v>Año 2004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vehiculo'!$C$9:$C$14</c:f>
              <c:numCache>
                <c:ptCount val="6"/>
                <c:pt idx="0">
                  <c:v>10</c:v>
                </c:pt>
                <c:pt idx="1">
                  <c:v>2</c:v>
                </c:pt>
                <c:pt idx="2">
                  <c:v>6</c:v>
                </c:pt>
                <c:pt idx="3">
                  <c:v>58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'causa vehiculo'!$D$8</c:f>
              <c:strCache>
                <c:ptCount val="1"/>
                <c:pt idx="0">
                  <c:v>Año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vehiculo'!$D$9:$D$14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61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shape val="coneToMax"/>
        </c:ser>
        <c:ser>
          <c:idx val="3"/>
          <c:order val="3"/>
          <c:tx>
            <c:strRef>
              <c:f>'causa vehiculo'!$E$8</c:f>
              <c:strCache>
                <c:ptCount val="1"/>
                <c:pt idx="0">
                  <c:v>Año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vehiculo'!$E$9:$E$14</c:f>
              <c:numCache>
                <c:ptCount val="6"/>
                <c:pt idx="0">
                  <c:v>9</c:v>
                </c:pt>
                <c:pt idx="1">
                  <c:v>3</c:v>
                </c:pt>
                <c:pt idx="2">
                  <c:v>10</c:v>
                </c:pt>
                <c:pt idx="3">
                  <c:v>31</c:v>
                </c:pt>
                <c:pt idx="4">
                  <c:v>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'causa vehiculo'!$F$8</c:f>
              <c:strCache>
                <c:ptCount val="1"/>
                <c:pt idx="0">
                  <c:v>Año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vehiculo'!$F$9:$F$14</c:f>
              <c:numCache>
                <c:ptCount val="6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36</c:v>
                </c:pt>
              </c:numCache>
            </c:numRef>
          </c:val>
          <c:shape val="coneToMax"/>
        </c:ser>
        <c:ser>
          <c:idx val="5"/>
          <c:order val="5"/>
          <c:tx>
            <c:strRef>
              <c:f>'causa vehiculo'!$G$8</c:f>
              <c:strCache>
                <c:ptCount val="1"/>
                <c:pt idx="0">
                  <c:v>Año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vehiculo'!$G$9:$G$14</c:f>
              <c:numCache>
                <c:ptCount val="6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27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shape val="coneToMax"/>
        </c:ser>
        <c:gapWidth val="0"/>
        <c:gapDepth val="0"/>
        <c:shape val="cone"/>
        <c:axId val="46213639"/>
        <c:axId val="13269568"/>
        <c:axId val="52317249"/>
      </c:bar3D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</c:scaling>
        <c:axPos val="l"/>
        <c:delete val="1"/>
        <c:majorTickMark val="out"/>
        <c:minorTickMark val="none"/>
        <c:tickLblPos val="nextTo"/>
        <c:crossAx val="46213639"/>
        <c:crossesAt val="1"/>
        <c:crossBetween val="between"/>
        <c:dispUnits/>
      </c:valAx>
      <c:serAx>
        <c:axId val="5231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26956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Fallecidos en accidentes de tráfico
 en los últimos 10 años</a:t>
            </a:r>
          </a:p>
        </c:rich>
      </c:tx>
      <c:layout/>
      <c:spPr>
        <a:noFill/>
        <a:ln w="3175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375"/>
          <c:y val="0.10625"/>
          <c:w val="0.7615"/>
          <c:h val="0.4905"/>
        </c:manualLayout>
      </c:layout>
      <c:lineChart>
        <c:grouping val="standard"/>
        <c:varyColors val="0"/>
        <c:ser>
          <c:idx val="0"/>
          <c:order val="0"/>
          <c:tx>
            <c:v>Año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'Histórico 10 años'!$C$11:$C$20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val>
          <c:smooth val="0"/>
        </c:ser>
        <c:ser>
          <c:idx val="1"/>
          <c:order val="1"/>
          <c:tx>
            <c:v>Fallecidos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'Histórico 10 años'!$D$11:$D$20</c:f>
              <c:numCache>
                <c:ptCount val="10"/>
                <c:pt idx="0">
                  <c:v>122</c:v>
                </c:pt>
                <c:pt idx="1">
                  <c:v>118</c:v>
                </c:pt>
                <c:pt idx="2">
                  <c:v>108</c:v>
                </c:pt>
                <c:pt idx="3">
                  <c:v>89</c:v>
                </c:pt>
                <c:pt idx="4">
                  <c:v>79</c:v>
                </c:pt>
                <c:pt idx="5">
                  <c:v>84</c:v>
                </c:pt>
                <c:pt idx="6">
                  <c:v>87</c:v>
                </c:pt>
                <c:pt idx="7">
                  <c:v>55</c:v>
                </c:pt>
                <c:pt idx="8">
                  <c:v>48</c:v>
                </c:pt>
                <c:pt idx="9">
                  <c:v>43</c:v>
                </c:pt>
              </c:numCache>
            </c:numRef>
          </c:val>
          <c:smooth val="0"/>
        </c:ser>
        <c:marker val="1"/>
        <c:axId val="1093194"/>
        <c:axId val="9838747"/>
      </c:lineChart>
      <c:catAx>
        <c:axId val="1093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8747"/>
        <c:crossesAt val="70"/>
        <c:auto val="1"/>
        <c:lblOffset val="100"/>
        <c:noMultiLvlLbl val="0"/>
      </c:catAx>
      <c:valAx>
        <c:axId val="9838747"/>
        <c:scaling>
          <c:orientation val="minMax"/>
          <c:max val="13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Personas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93194"/>
        <c:crossesAt val="1"/>
        <c:crossBetween val="between"/>
        <c:dispUnits/>
        <c:min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21925"/>
          <c:w val="0.832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Meses!$B$31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Meses!$B$32:$B$43</c:f>
              <c:numCache>
                <c:ptCount val="12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15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Meses!$C$31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Meses!$C$32:$C$43</c:f>
              <c:numCache>
                <c:ptCount val="12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14</c:v>
                </c:pt>
                <c:pt idx="5">
                  <c:v>11</c:v>
                </c:pt>
                <c:pt idx="6">
                  <c:v>13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Meses!$D$31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Meses!$D$32:$D$43</c:f>
              <c:numCache>
                <c:ptCount val="12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Meses!$E$31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x"/>
              <c:size val="7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val>
            <c:numRef>
              <c:f>Meses!$E$32:$E$43</c:f>
              <c:numCache>
                <c:ptCount val="12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Meses!$F$31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Meses!$F$32:$F$43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Meses!$G$31</c:f>
              <c:strCache>
                <c:ptCount val="1"/>
                <c:pt idx="0">
                  <c:v>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Meses!$G$32:$G$43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21439860"/>
        <c:axId val="58741013"/>
      </c:lineChart>
      <c:catAx>
        <c:axId val="2143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41013"/>
        <c:crosses val="autoZero"/>
        <c:auto val="1"/>
        <c:lblOffset val="100"/>
        <c:noMultiLvlLbl val="0"/>
      </c:catAx>
      <c:valAx>
        <c:axId val="58741013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 fallecidos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21439860"/>
        <c:crossesAt val="1"/>
        <c:crossBetween val="between"/>
        <c:dispUnits/>
        <c:majorUnit val="4"/>
        <c:minorUnit val="0.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3779527559055118" right="1.3779527559055118" top="0" bottom="0.9448818897637796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0</xdr:rowOff>
    </xdr:from>
    <xdr:to>
      <xdr:col>28</xdr:col>
      <xdr:colOff>76200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447800" y="200025"/>
          <a:ext cx="119919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2008 en Navarra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3</xdr:col>
      <xdr:colOff>19050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57150"/>
        <a:ext cx="81438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57150</xdr:rowOff>
    </xdr:from>
    <xdr:to>
      <xdr:col>9</xdr:col>
      <xdr:colOff>790575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62100" y="542925"/>
          <a:ext cx="5172075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Fallecidos por meses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</xdr:row>
      <xdr:rowOff>133350</xdr:rowOff>
    </xdr:from>
    <xdr:to>
      <xdr:col>8</xdr:col>
      <xdr:colOff>704850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19200" y="295275"/>
          <a:ext cx="55054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Por días de la semana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1152525</xdr:colOff>
      <xdr:row>2</xdr:row>
      <xdr:rowOff>133350</xdr:rowOff>
    </xdr:from>
    <xdr:to>
      <xdr:col>5</xdr:col>
      <xdr:colOff>590550</xdr:colOff>
      <xdr:row>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52525" y="457200"/>
          <a:ext cx="377190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Por tramos de edad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28575</xdr:rowOff>
    </xdr:from>
    <xdr:to>
      <xdr:col>6</xdr:col>
      <xdr:colOff>381000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04825" y="514350"/>
          <a:ext cx="544830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Accidentes por tipo de vehículo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95250</xdr:rowOff>
    </xdr:from>
    <xdr:to>
      <xdr:col>6</xdr:col>
      <xdr:colOff>628650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400175" y="95250"/>
          <a:ext cx="395287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"/>
              <a:cs typeface="Arial"/>
            </a:rPr>
            <a:t>Histórico 10 años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352425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3"/>
  <sheetViews>
    <sheetView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G63" sqref="G63"/>
    </sheetView>
  </sheetViews>
  <sheetFormatPr defaultColWidth="11.421875" defaultRowHeight="12.75"/>
  <cols>
    <col min="1" max="1" width="6.28125" style="0" customWidth="1"/>
    <col min="2" max="2" width="3.7109375" style="0" customWidth="1"/>
    <col min="3" max="3" width="4.140625" style="0" customWidth="1"/>
    <col min="4" max="4" width="5.140625" style="0" customWidth="1"/>
    <col min="5" max="5" width="7.421875" style="0" customWidth="1"/>
    <col min="6" max="6" width="5.8515625" style="0" customWidth="1"/>
    <col min="7" max="7" width="7.8515625" style="0" customWidth="1"/>
    <col min="8" max="9" width="2.7109375" style="0" customWidth="1"/>
    <col min="10" max="10" width="3.28125" style="0" customWidth="1"/>
    <col min="11" max="11" width="2.7109375" style="0" customWidth="1"/>
    <col min="12" max="12" width="3.57421875" style="0" customWidth="1"/>
    <col min="13" max="13" width="3.00390625" style="0" customWidth="1"/>
    <col min="14" max="14" width="2.8515625" style="0" customWidth="1"/>
    <col min="15" max="15" width="42.7109375" style="0" hidden="1" customWidth="1"/>
    <col min="16" max="16" width="57.8515625" style="0" customWidth="1"/>
    <col min="17" max="17" width="10.57421875" style="0" customWidth="1"/>
    <col min="18" max="18" width="4.28125" style="0" customWidth="1"/>
    <col min="19" max="19" width="7.57421875" style="0" customWidth="1"/>
    <col min="20" max="20" width="9.421875" style="0" customWidth="1"/>
    <col min="21" max="21" width="8.57421875" style="0" customWidth="1"/>
    <col min="22" max="22" width="2.7109375" style="0" hidden="1" customWidth="1"/>
    <col min="23" max="23" width="9.140625" style="0" customWidth="1"/>
    <col min="24" max="24" width="4.421875" style="0" customWidth="1"/>
    <col min="25" max="25" width="8.8515625" style="0" customWidth="1"/>
    <col min="26" max="26" width="6.00390625" style="0" customWidth="1"/>
    <col min="27" max="27" width="7.57421875" style="0" customWidth="1"/>
    <col min="28" max="28" width="4.8515625" style="0" customWidth="1"/>
    <col min="29" max="30" width="7.7109375" style="0" customWidth="1"/>
    <col min="31" max="31" width="7.00390625" style="0" customWidth="1"/>
    <col min="32" max="32" width="8.140625" style="0" customWidth="1"/>
    <col min="33" max="33" width="7.421875" style="0" customWidth="1"/>
    <col min="34" max="34" width="7.00390625" style="0" customWidth="1"/>
    <col min="35" max="35" width="7.421875" style="0" customWidth="1"/>
    <col min="36" max="36" width="4.00390625" style="0" customWidth="1"/>
    <col min="37" max="37" width="5.421875" style="0" customWidth="1"/>
    <col min="38" max="38" width="3.8515625" style="0" customWidth="1"/>
    <col min="39" max="39" width="5.28125" style="0" customWidth="1"/>
    <col min="40" max="40" width="4.421875" style="0" customWidth="1"/>
  </cols>
  <sheetData>
    <row r="1" spans="1:42" ht="4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10"/>
      <c r="AP1" s="10"/>
    </row>
    <row r="2" spans="1:42" s="6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4"/>
      <c r="AP2" s="4"/>
    </row>
    <row r="3" spans="1:42" s="6" customFormat="1" ht="3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4"/>
      <c r="AP3" s="4"/>
    </row>
    <row r="4" spans="1:42" s="6" customFormat="1" ht="3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4"/>
      <c r="AP4" s="4"/>
    </row>
    <row r="5" spans="1:42" s="6" customFormat="1" ht="5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4"/>
      <c r="AP5" s="4"/>
    </row>
    <row r="6" spans="1:42" s="6" customFormat="1" ht="30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4"/>
      <c r="AP6" s="4"/>
    </row>
    <row r="7" spans="1:40" s="6" customFormat="1" ht="12.75" customHeight="1" thickBot="1">
      <c r="A7" s="2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4"/>
      <c r="T7" s="4"/>
      <c r="U7" s="4"/>
      <c r="V7" s="4"/>
      <c r="W7" s="4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6" customFormat="1" ht="9.75" customHeight="1" hidden="1" thickBot="1">
      <c r="A8" s="2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4"/>
      <c r="T8" s="4"/>
      <c r="U8" s="4"/>
      <c r="V8" s="4"/>
      <c r="W8" s="4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6" customFormat="1" ht="13.5" hidden="1" thickBot="1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6" customFormat="1" ht="13.5" hidden="1" thickBot="1">
      <c r="A10" s="2"/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4"/>
      <c r="T10" s="4"/>
      <c r="U10" s="4"/>
      <c r="V10" s="4"/>
      <c r="W10" s="4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3.5" hidden="1" thickBot="1">
      <c r="A11" s="7"/>
      <c r="B11" s="8"/>
      <c r="C11" s="8"/>
      <c r="D11" s="8"/>
      <c r="E11" s="8"/>
      <c r="F11" s="9"/>
      <c r="G11" s="8"/>
      <c r="H11" s="10"/>
      <c r="I11" s="10"/>
      <c r="J11" s="10"/>
      <c r="K11" s="10"/>
      <c r="L11" s="10"/>
      <c r="M11" s="10"/>
      <c r="N11" s="10"/>
      <c r="O11" s="38"/>
      <c r="P11" s="3"/>
      <c r="Q11" s="3"/>
      <c r="R11" s="3"/>
      <c r="S11" s="10"/>
      <c r="T11" s="10"/>
      <c r="U11" s="10"/>
      <c r="V11" s="10"/>
      <c r="W11" s="10"/>
      <c r="X11" s="8"/>
      <c r="Y11" s="4"/>
      <c r="Z11" s="4"/>
      <c r="AA11" s="4"/>
      <c r="AB11" s="4" t="s">
        <v>75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 t="s">
        <v>46</v>
      </c>
      <c r="AN11" s="4"/>
    </row>
    <row r="12" spans="1:40" ht="15" customHeight="1">
      <c r="A12" s="47" t="s">
        <v>47</v>
      </c>
      <c r="B12" s="107" t="s">
        <v>164</v>
      </c>
      <c r="C12" s="48" t="s">
        <v>48</v>
      </c>
      <c r="D12" s="48" t="s">
        <v>49</v>
      </c>
      <c r="E12" s="48" t="s">
        <v>50</v>
      </c>
      <c r="F12" s="49" t="s">
        <v>51</v>
      </c>
      <c r="G12" s="48" t="s">
        <v>49</v>
      </c>
      <c r="H12" s="50" t="s">
        <v>52</v>
      </c>
      <c r="I12" s="50" t="s">
        <v>53</v>
      </c>
      <c r="J12" s="50" t="s">
        <v>54</v>
      </c>
      <c r="K12" s="50" t="s">
        <v>55</v>
      </c>
      <c r="L12" s="50" t="s">
        <v>56</v>
      </c>
      <c r="M12" s="50" t="s">
        <v>57</v>
      </c>
      <c r="N12" s="50" t="s">
        <v>58</v>
      </c>
      <c r="O12" s="48" t="s">
        <v>59</v>
      </c>
      <c r="P12" s="48" t="s">
        <v>60</v>
      </c>
      <c r="Q12" s="48" t="s">
        <v>100</v>
      </c>
      <c r="R12" s="48" t="s">
        <v>46</v>
      </c>
      <c r="S12" s="48" t="s">
        <v>61</v>
      </c>
      <c r="T12" s="48" t="s">
        <v>62</v>
      </c>
      <c r="U12" s="48" t="s">
        <v>63</v>
      </c>
      <c r="V12" s="48" t="s">
        <v>64</v>
      </c>
      <c r="W12" s="48" t="s">
        <v>94</v>
      </c>
      <c r="X12" s="48" t="s">
        <v>65</v>
      </c>
      <c r="Y12" s="50" t="s">
        <v>128</v>
      </c>
      <c r="Z12" s="50" t="s">
        <v>66</v>
      </c>
      <c r="AA12" s="50" t="s">
        <v>67</v>
      </c>
      <c r="AB12" s="50" t="s">
        <v>57</v>
      </c>
      <c r="AC12" s="50" t="s">
        <v>208</v>
      </c>
      <c r="AD12" s="50" t="s">
        <v>85</v>
      </c>
      <c r="AE12" s="50" t="s">
        <v>86</v>
      </c>
      <c r="AF12" s="50" t="s">
        <v>87</v>
      </c>
      <c r="AG12" s="50" t="s">
        <v>52</v>
      </c>
      <c r="AH12" s="68" t="s">
        <v>84</v>
      </c>
      <c r="AI12" s="68" t="s">
        <v>88</v>
      </c>
      <c r="AJ12" s="50" t="s">
        <v>68</v>
      </c>
      <c r="AK12" s="54" t="s">
        <v>76</v>
      </c>
      <c r="AL12" s="50" t="s">
        <v>52</v>
      </c>
      <c r="AM12" s="50" t="s">
        <v>69</v>
      </c>
      <c r="AN12" s="51" t="s">
        <v>70</v>
      </c>
    </row>
    <row r="13" spans="1:40" s="11" customFormat="1" ht="38.25">
      <c r="A13" s="39">
        <v>1</v>
      </c>
      <c r="B13" s="39">
        <v>1</v>
      </c>
      <c r="C13" s="39">
        <v>1</v>
      </c>
      <c r="D13" s="57">
        <v>2</v>
      </c>
      <c r="E13" s="43" t="s">
        <v>1</v>
      </c>
      <c r="F13" s="41">
        <v>0.3923611111111111</v>
      </c>
      <c r="G13" s="43" t="s">
        <v>91</v>
      </c>
      <c r="H13" s="92"/>
      <c r="I13" s="92"/>
      <c r="J13" s="92">
        <v>1</v>
      </c>
      <c r="K13" s="92"/>
      <c r="L13" s="92"/>
      <c r="M13" s="92"/>
      <c r="N13" s="92"/>
      <c r="O13" s="40"/>
      <c r="P13" s="42" t="s">
        <v>229</v>
      </c>
      <c r="Q13" s="42" t="s">
        <v>92</v>
      </c>
      <c r="R13" s="43">
        <v>31</v>
      </c>
      <c r="S13" s="43" t="s">
        <v>71</v>
      </c>
      <c r="T13" s="43" t="s">
        <v>89</v>
      </c>
      <c r="U13" s="43" t="s">
        <v>72</v>
      </c>
      <c r="V13" s="40"/>
      <c r="W13" s="40" t="s">
        <v>95</v>
      </c>
      <c r="X13" s="90"/>
      <c r="Y13" s="43" t="s">
        <v>93</v>
      </c>
      <c r="Z13" s="45">
        <v>0.8</v>
      </c>
      <c r="AA13" s="43" t="s">
        <v>73</v>
      </c>
      <c r="AB13" s="46" t="s">
        <v>74</v>
      </c>
      <c r="AC13" s="57"/>
      <c r="AD13" s="57"/>
      <c r="AE13" s="57"/>
      <c r="AF13" s="57"/>
      <c r="AG13" s="91">
        <v>1</v>
      </c>
      <c r="AH13" s="91"/>
      <c r="AI13" s="91"/>
      <c r="AJ13" s="43" t="s">
        <v>82</v>
      </c>
      <c r="AK13" s="40"/>
      <c r="AL13" s="39"/>
      <c r="AM13" s="46"/>
      <c r="AN13" s="46">
        <v>1</v>
      </c>
    </row>
    <row r="14" spans="1:40" s="11" customFormat="1" ht="38.25">
      <c r="A14" s="39">
        <v>2</v>
      </c>
      <c r="B14" s="39">
        <v>2</v>
      </c>
      <c r="C14" s="39">
        <v>2</v>
      </c>
      <c r="D14" s="57">
        <v>31</v>
      </c>
      <c r="E14" s="43" t="s">
        <v>1</v>
      </c>
      <c r="F14" s="41">
        <v>0.5361111111111111</v>
      </c>
      <c r="G14" s="43" t="s">
        <v>101</v>
      </c>
      <c r="H14" s="92"/>
      <c r="I14" s="92"/>
      <c r="J14" s="92"/>
      <c r="K14" s="92">
        <v>1</v>
      </c>
      <c r="L14" s="92"/>
      <c r="M14" s="92"/>
      <c r="N14" s="92"/>
      <c r="O14" s="40"/>
      <c r="P14" s="42" t="s">
        <v>230</v>
      </c>
      <c r="Q14" s="42" t="s">
        <v>139</v>
      </c>
      <c r="R14" s="43">
        <v>26</v>
      </c>
      <c r="S14" s="43" t="s">
        <v>71</v>
      </c>
      <c r="T14" s="43" t="s">
        <v>102</v>
      </c>
      <c r="U14" s="43" t="s">
        <v>72</v>
      </c>
      <c r="V14" s="40"/>
      <c r="W14" s="40" t="s">
        <v>95</v>
      </c>
      <c r="X14" s="90"/>
      <c r="Y14" s="43" t="s">
        <v>103</v>
      </c>
      <c r="Z14" s="45" t="s">
        <v>231</v>
      </c>
      <c r="AA14" s="43" t="s">
        <v>102</v>
      </c>
      <c r="AB14" s="46" t="s">
        <v>106</v>
      </c>
      <c r="AC14" s="57"/>
      <c r="AD14" s="57"/>
      <c r="AE14" s="57"/>
      <c r="AF14" s="57">
        <v>1</v>
      </c>
      <c r="AG14" s="91"/>
      <c r="AH14" s="91"/>
      <c r="AI14" s="91"/>
      <c r="AJ14" s="43" t="s">
        <v>107</v>
      </c>
      <c r="AK14" s="40"/>
      <c r="AL14" s="39"/>
      <c r="AM14" s="46">
        <v>1</v>
      </c>
      <c r="AN14" s="46"/>
    </row>
    <row r="15" spans="1:40" s="11" customFormat="1" ht="38.25">
      <c r="A15" s="39">
        <v>2</v>
      </c>
      <c r="B15" s="39">
        <v>3</v>
      </c>
      <c r="C15" s="39">
        <v>3</v>
      </c>
      <c r="D15" s="57">
        <v>31</v>
      </c>
      <c r="E15" s="43" t="s">
        <v>1</v>
      </c>
      <c r="F15" s="41">
        <v>0.5361111111111111</v>
      </c>
      <c r="G15" s="43" t="s">
        <v>101</v>
      </c>
      <c r="H15" s="92"/>
      <c r="I15" s="92"/>
      <c r="J15" s="92"/>
      <c r="K15" s="92">
        <v>1</v>
      </c>
      <c r="L15" s="92"/>
      <c r="M15" s="92"/>
      <c r="N15" s="92"/>
      <c r="O15" s="40"/>
      <c r="P15" s="42" t="s">
        <v>230</v>
      </c>
      <c r="Q15" s="42" t="s">
        <v>139</v>
      </c>
      <c r="R15" s="43">
        <v>21</v>
      </c>
      <c r="S15" s="43" t="s">
        <v>104</v>
      </c>
      <c r="T15" s="43" t="s">
        <v>102</v>
      </c>
      <c r="U15" s="43" t="s">
        <v>72</v>
      </c>
      <c r="V15" s="40"/>
      <c r="W15" s="40" t="s">
        <v>105</v>
      </c>
      <c r="X15" s="90"/>
      <c r="Y15" s="43" t="s">
        <v>103</v>
      </c>
      <c r="Z15" s="45" t="s">
        <v>231</v>
      </c>
      <c r="AA15" s="43" t="s">
        <v>102</v>
      </c>
      <c r="AB15" s="46" t="s">
        <v>106</v>
      </c>
      <c r="AC15" s="57"/>
      <c r="AD15" s="57"/>
      <c r="AE15" s="57"/>
      <c r="AF15" s="57">
        <v>1</v>
      </c>
      <c r="AG15" s="91"/>
      <c r="AH15" s="91"/>
      <c r="AI15" s="91"/>
      <c r="AJ15" s="43" t="s">
        <v>107</v>
      </c>
      <c r="AK15" s="40"/>
      <c r="AL15" s="39"/>
      <c r="AM15" s="46">
        <v>1</v>
      </c>
      <c r="AN15" s="46"/>
    </row>
    <row r="16" spans="1:40" s="11" customFormat="1" ht="38.25">
      <c r="A16" s="39">
        <v>3</v>
      </c>
      <c r="B16" s="39">
        <v>4</v>
      </c>
      <c r="C16" s="39">
        <v>4</v>
      </c>
      <c r="D16" s="57">
        <v>19</v>
      </c>
      <c r="E16" s="43" t="s">
        <v>14</v>
      </c>
      <c r="F16" s="41">
        <v>0.5659722222222222</v>
      </c>
      <c r="G16" s="43" t="s">
        <v>108</v>
      </c>
      <c r="H16" s="92"/>
      <c r="I16" s="92">
        <v>1</v>
      </c>
      <c r="J16" s="92"/>
      <c r="K16" s="92"/>
      <c r="L16" s="92"/>
      <c r="M16" s="92"/>
      <c r="N16" s="92"/>
      <c r="O16" s="40"/>
      <c r="P16" s="42" t="s">
        <v>233</v>
      </c>
      <c r="Q16" s="42" t="s">
        <v>109</v>
      </c>
      <c r="R16" s="43">
        <v>27</v>
      </c>
      <c r="S16" s="43" t="s">
        <v>71</v>
      </c>
      <c r="T16" s="43" t="s">
        <v>110</v>
      </c>
      <c r="U16" s="43" t="s">
        <v>111</v>
      </c>
      <c r="V16" s="40"/>
      <c r="W16" s="40" t="s">
        <v>105</v>
      </c>
      <c r="X16" s="90"/>
      <c r="Y16" s="43" t="s">
        <v>112</v>
      </c>
      <c r="Z16" s="45" t="s">
        <v>232</v>
      </c>
      <c r="AA16" s="43" t="s">
        <v>113</v>
      </c>
      <c r="AB16" s="46" t="s">
        <v>114</v>
      </c>
      <c r="AC16" s="57"/>
      <c r="AD16" s="57"/>
      <c r="AE16" s="57">
        <v>1</v>
      </c>
      <c r="AF16" s="57"/>
      <c r="AG16" s="91"/>
      <c r="AH16" s="91"/>
      <c r="AI16" s="91"/>
      <c r="AJ16" s="43" t="s">
        <v>115</v>
      </c>
      <c r="AK16" s="40"/>
      <c r="AL16" s="39"/>
      <c r="AM16" s="46">
        <v>1</v>
      </c>
      <c r="AN16" s="46"/>
    </row>
    <row r="17" spans="1:40" s="11" customFormat="1" ht="25.5">
      <c r="A17" s="39">
        <v>4</v>
      </c>
      <c r="B17" s="39">
        <v>5</v>
      </c>
      <c r="C17" s="39"/>
      <c r="D17" s="57">
        <v>27</v>
      </c>
      <c r="E17" s="43" t="s">
        <v>14</v>
      </c>
      <c r="F17" s="41">
        <v>0.4375</v>
      </c>
      <c r="G17" s="43" t="s">
        <v>91</v>
      </c>
      <c r="H17" s="92"/>
      <c r="I17" s="92"/>
      <c r="J17" s="92">
        <v>1</v>
      </c>
      <c r="K17" s="92"/>
      <c r="L17" s="92"/>
      <c r="M17" s="92"/>
      <c r="N17" s="92"/>
      <c r="O17" s="40"/>
      <c r="P17" s="42" t="s">
        <v>118</v>
      </c>
      <c r="Q17" s="42" t="s">
        <v>117</v>
      </c>
      <c r="R17" s="43">
        <v>81</v>
      </c>
      <c r="S17" s="43" t="s">
        <v>104</v>
      </c>
      <c r="T17" s="43" t="s">
        <v>119</v>
      </c>
      <c r="U17" s="43" t="s">
        <v>37</v>
      </c>
      <c r="V17" s="40"/>
      <c r="W17" s="103" t="s">
        <v>9</v>
      </c>
      <c r="X17" s="90"/>
      <c r="Y17" s="43" t="s">
        <v>120</v>
      </c>
      <c r="Z17" s="45"/>
      <c r="AA17" s="43" t="s">
        <v>119</v>
      </c>
      <c r="AB17" s="46" t="s">
        <v>121</v>
      </c>
      <c r="AC17" s="57"/>
      <c r="AD17" s="57"/>
      <c r="AE17" s="57"/>
      <c r="AF17" s="57"/>
      <c r="AG17" s="91"/>
      <c r="AH17" s="91">
        <v>1</v>
      </c>
      <c r="AI17" s="91"/>
      <c r="AJ17" s="43" t="s">
        <v>122</v>
      </c>
      <c r="AK17" s="40"/>
      <c r="AL17" s="39"/>
      <c r="AM17" s="46"/>
      <c r="AN17" s="46">
        <v>1</v>
      </c>
    </row>
    <row r="18" spans="1:40" s="11" customFormat="1" ht="63.75">
      <c r="A18" s="39">
        <v>5</v>
      </c>
      <c r="B18" s="39">
        <v>6</v>
      </c>
      <c r="C18" s="39">
        <v>5</v>
      </c>
      <c r="D18" s="57">
        <v>16</v>
      </c>
      <c r="E18" s="43" t="s">
        <v>17</v>
      </c>
      <c r="F18" s="41">
        <v>0.3993055555555556</v>
      </c>
      <c r="G18" s="43" t="s">
        <v>91</v>
      </c>
      <c r="H18" s="92"/>
      <c r="I18" s="92"/>
      <c r="J18" s="92">
        <v>1</v>
      </c>
      <c r="K18" s="92"/>
      <c r="L18" s="92"/>
      <c r="M18" s="92"/>
      <c r="N18" s="92"/>
      <c r="O18" s="40"/>
      <c r="P18" s="42" t="s">
        <v>234</v>
      </c>
      <c r="Q18" s="42" t="s">
        <v>235</v>
      </c>
      <c r="R18" s="43">
        <v>60</v>
      </c>
      <c r="S18" s="43" t="s">
        <v>71</v>
      </c>
      <c r="T18" s="43" t="s">
        <v>125</v>
      </c>
      <c r="U18" s="43" t="s">
        <v>72</v>
      </c>
      <c r="V18" s="40"/>
      <c r="W18" s="43" t="s">
        <v>126</v>
      </c>
      <c r="X18" s="90"/>
      <c r="Y18" s="43" t="s">
        <v>127</v>
      </c>
      <c r="Z18" s="45" t="s">
        <v>134</v>
      </c>
      <c r="AA18" s="43" t="s">
        <v>142</v>
      </c>
      <c r="AB18" s="46" t="s">
        <v>121</v>
      </c>
      <c r="AC18" s="57">
        <v>1</v>
      </c>
      <c r="AD18" s="57"/>
      <c r="AE18" s="57"/>
      <c r="AF18" s="57"/>
      <c r="AG18" s="91"/>
      <c r="AH18" s="91"/>
      <c r="AI18" s="91"/>
      <c r="AJ18" s="43" t="s">
        <v>137</v>
      </c>
      <c r="AK18" s="40"/>
      <c r="AL18" s="39"/>
      <c r="AM18" s="46"/>
      <c r="AN18" s="46">
        <v>1</v>
      </c>
    </row>
    <row r="19" spans="1:40" s="11" customFormat="1" ht="12.75">
      <c r="A19" s="39">
        <v>6</v>
      </c>
      <c r="B19" s="39">
        <v>7</v>
      </c>
      <c r="C19" s="39">
        <v>6</v>
      </c>
      <c r="D19" s="57">
        <v>18</v>
      </c>
      <c r="E19" s="43" t="s">
        <v>17</v>
      </c>
      <c r="F19" s="41">
        <v>0.2881944444444445</v>
      </c>
      <c r="G19" s="43" t="s">
        <v>129</v>
      </c>
      <c r="H19" s="92"/>
      <c r="I19" s="92"/>
      <c r="J19" s="92"/>
      <c r="K19" s="92"/>
      <c r="L19" s="92">
        <v>1</v>
      </c>
      <c r="M19" s="92"/>
      <c r="N19" s="92"/>
      <c r="O19" s="40"/>
      <c r="P19" s="42" t="s">
        <v>236</v>
      </c>
      <c r="Q19" s="42" t="s">
        <v>237</v>
      </c>
      <c r="R19" s="43">
        <v>64</v>
      </c>
      <c r="S19" s="43" t="s">
        <v>71</v>
      </c>
      <c r="T19" s="43" t="s">
        <v>131</v>
      </c>
      <c r="U19" s="43" t="s">
        <v>72</v>
      </c>
      <c r="V19" s="40"/>
      <c r="W19" s="103" t="s">
        <v>9</v>
      </c>
      <c r="X19" s="90"/>
      <c r="Y19" s="43" t="s">
        <v>132</v>
      </c>
      <c r="Z19" s="45" t="s">
        <v>135</v>
      </c>
      <c r="AA19" s="43" t="s">
        <v>133</v>
      </c>
      <c r="AB19" s="46" t="s">
        <v>136</v>
      </c>
      <c r="AC19" s="57"/>
      <c r="AD19" s="57"/>
      <c r="AE19" s="57">
        <v>1</v>
      </c>
      <c r="AF19" s="57"/>
      <c r="AG19" s="91"/>
      <c r="AH19" s="91"/>
      <c r="AI19" s="91"/>
      <c r="AJ19" s="43" t="s">
        <v>138</v>
      </c>
      <c r="AK19" s="40"/>
      <c r="AL19" s="39"/>
      <c r="AM19" s="46"/>
      <c r="AN19" s="46">
        <v>1</v>
      </c>
    </row>
    <row r="20" spans="1:40" s="11" customFormat="1" ht="25.5">
      <c r="A20" s="39">
        <v>7</v>
      </c>
      <c r="B20" s="39">
        <v>8</v>
      </c>
      <c r="C20" s="39">
        <v>7</v>
      </c>
      <c r="D20" s="57">
        <v>2</v>
      </c>
      <c r="E20" s="43" t="s">
        <v>18</v>
      </c>
      <c r="F20" s="41"/>
      <c r="G20" s="43" t="s">
        <v>129</v>
      </c>
      <c r="H20" s="92"/>
      <c r="I20" s="92"/>
      <c r="J20" s="92"/>
      <c r="K20" s="92"/>
      <c r="L20" s="92">
        <v>1</v>
      </c>
      <c r="M20" s="92"/>
      <c r="N20" s="92"/>
      <c r="O20" s="40"/>
      <c r="P20" s="42" t="s">
        <v>238</v>
      </c>
      <c r="Q20" s="42"/>
      <c r="R20" s="43">
        <v>72</v>
      </c>
      <c r="S20" s="43" t="s">
        <v>71</v>
      </c>
      <c r="T20" s="43" t="s">
        <v>140</v>
      </c>
      <c r="U20" s="43" t="s">
        <v>72</v>
      </c>
      <c r="V20" s="40"/>
      <c r="W20" s="43" t="s">
        <v>95</v>
      </c>
      <c r="X20" s="105"/>
      <c r="Y20" s="43" t="s">
        <v>141</v>
      </c>
      <c r="Z20" s="92">
        <v>398</v>
      </c>
      <c r="AA20" s="43" t="s">
        <v>142</v>
      </c>
      <c r="AB20" s="46" t="s">
        <v>121</v>
      </c>
      <c r="AC20" s="57">
        <v>1</v>
      </c>
      <c r="AD20" s="57"/>
      <c r="AE20" s="57"/>
      <c r="AF20" s="57"/>
      <c r="AG20" s="91"/>
      <c r="AH20" s="91"/>
      <c r="AI20" s="91"/>
      <c r="AJ20" s="43" t="s">
        <v>143</v>
      </c>
      <c r="AK20" s="40"/>
      <c r="AL20" s="39"/>
      <c r="AM20" s="46"/>
      <c r="AN20" s="46">
        <v>1</v>
      </c>
    </row>
    <row r="21" spans="1:40" s="11" customFormat="1" ht="25.5">
      <c r="A21" s="39">
        <v>7</v>
      </c>
      <c r="B21" s="39">
        <v>9</v>
      </c>
      <c r="C21" s="39">
        <v>8</v>
      </c>
      <c r="D21" s="57">
        <v>2</v>
      </c>
      <c r="E21" s="43" t="s">
        <v>18</v>
      </c>
      <c r="F21" s="41"/>
      <c r="G21" s="43" t="s">
        <v>129</v>
      </c>
      <c r="H21" s="92"/>
      <c r="I21" s="92"/>
      <c r="J21" s="92"/>
      <c r="K21" s="92"/>
      <c r="L21" s="92">
        <v>1</v>
      </c>
      <c r="M21" s="92"/>
      <c r="N21" s="92"/>
      <c r="O21" s="40"/>
      <c r="P21" s="42" t="s">
        <v>238</v>
      </c>
      <c r="Q21" s="42"/>
      <c r="R21" s="43">
        <v>72</v>
      </c>
      <c r="S21" s="43" t="s">
        <v>104</v>
      </c>
      <c r="T21" s="43" t="s">
        <v>140</v>
      </c>
      <c r="U21" s="43" t="s">
        <v>72</v>
      </c>
      <c r="V21" s="40"/>
      <c r="W21" s="43" t="s">
        <v>105</v>
      </c>
      <c r="X21" s="105"/>
      <c r="Y21" s="43" t="s">
        <v>141</v>
      </c>
      <c r="Z21" s="92">
        <v>398</v>
      </c>
      <c r="AA21" s="43" t="s">
        <v>142</v>
      </c>
      <c r="AB21" s="46" t="s">
        <v>121</v>
      </c>
      <c r="AC21" s="57">
        <v>1</v>
      </c>
      <c r="AD21" s="57"/>
      <c r="AE21" s="57"/>
      <c r="AF21" s="57"/>
      <c r="AG21" s="91"/>
      <c r="AH21" s="91"/>
      <c r="AI21" s="91"/>
      <c r="AJ21" s="43" t="s">
        <v>143</v>
      </c>
      <c r="AK21" s="40"/>
      <c r="AL21" s="39"/>
      <c r="AM21" s="46"/>
      <c r="AN21" s="46">
        <v>1</v>
      </c>
    </row>
    <row r="22" spans="1:40" s="11" customFormat="1" ht="25.5">
      <c r="A22" s="39">
        <v>8</v>
      </c>
      <c r="B22" s="39">
        <v>10</v>
      </c>
      <c r="C22" s="39">
        <v>9</v>
      </c>
      <c r="D22" s="57">
        <v>10</v>
      </c>
      <c r="E22" s="43" t="s">
        <v>18</v>
      </c>
      <c r="F22" s="41">
        <v>0.84375</v>
      </c>
      <c r="G22" s="43" t="s">
        <v>146</v>
      </c>
      <c r="H22" s="92"/>
      <c r="I22" s="92"/>
      <c r="J22" s="92"/>
      <c r="K22" s="92"/>
      <c r="L22" s="92"/>
      <c r="M22" s="92">
        <v>1</v>
      </c>
      <c r="N22" s="92"/>
      <c r="O22" s="40"/>
      <c r="P22" s="42" t="s">
        <v>239</v>
      </c>
      <c r="Q22" s="42" t="s">
        <v>240</v>
      </c>
      <c r="R22" s="43">
        <v>19</v>
      </c>
      <c r="S22" s="43" t="s">
        <v>71</v>
      </c>
      <c r="T22" s="43" t="s">
        <v>144</v>
      </c>
      <c r="U22" s="43" t="s">
        <v>72</v>
      </c>
      <c r="V22" s="40"/>
      <c r="W22" s="43" t="s">
        <v>95</v>
      </c>
      <c r="X22" s="105"/>
      <c r="Y22" s="43" t="s">
        <v>145</v>
      </c>
      <c r="Z22" s="92" t="s">
        <v>241</v>
      </c>
      <c r="AA22" s="43" t="s">
        <v>242</v>
      </c>
      <c r="AB22" s="46" t="s">
        <v>136</v>
      </c>
      <c r="AC22" s="57"/>
      <c r="AD22" s="57"/>
      <c r="AE22" s="57">
        <v>1</v>
      </c>
      <c r="AF22" s="57"/>
      <c r="AG22" s="91"/>
      <c r="AH22" s="91"/>
      <c r="AI22" s="91"/>
      <c r="AJ22" s="43" t="s">
        <v>137</v>
      </c>
      <c r="AK22" s="40"/>
      <c r="AL22" s="39"/>
      <c r="AM22" s="46">
        <v>1</v>
      </c>
      <c r="AN22" s="46"/>
    </row>
    <row r="23" spans="1:40" s="11" customFormat="1" ht="25.5">
      <c r="A23" s="39">
        <v>9</v>
      </c>
      <c r="B23" s="39">
        <v>11</v>
      </c>
      <c r="C23" s="39"/>
      <c r="D23" s="57">
        <v>15</v>
      </c>
      <c r="E23" s="43" t="s">
        <v>18</v>
      </c>
      <c r="F23" s="41">
        <v>0.4930555555555556</v>
      </c>
      <c r="G23" s="43" t="s">
        <v>101</v>
      </c>
      <c r="H23" s="92"/>
      <c r="I23" s="92"/>
      <c r="J23" s="92"/>
      <c r="K23" s="92">
        <v>1</v>
      </c>
      <c r="L23" s="92"/>
      <c r="M23" s="92"/>
      <c r="N23" s="92"/>
      <c r="O23" s="40"/>
      <c r="P23" s="42" t="s">
        <v>147</v>
      </c>
      <c r="Q23" s="42" t="s">
        <v>117</v>
      </c>
      <c r="R23" s="43">
        <v>80</v>
      </c>
      <c r="S23" s="43" t="s">
        <v>71</v>
      </c>
      <c r="T23" s="43" t="s">
        <v>148</v>
      </c>
      <c r="U23" s="43" t="s">
        <v>37</v>
      </c>
      <c r="V23" s="40"/>
      <c r="W23" s="103" t="s">
        <v>9</v>
      </c>
      <c r="X23" s="105"/>
      <c r="Y23" s="43" t="s">
        <v>149</v>
      </c>
      <c r="Z23" s="92"/>
      <c r="AA23" s="43" t="s">
        <v>148</v>
      </c>
      <c r="AB23" s="46" t="s">
        <v>106</v>
      </c>
      <c r="AC23" s="57"/>
      <c r="AD23" s="57"/>
      <c r="AE23" s="57"/>
      <c r="AF23" s="57"/>
      <c r="AG23" s="91"/>
      <c r="AH23" s="91">
        <v>1</v>
      </c>
      <c r="AI23" s="91"/>
      <c r="AJ23" s="43" t="s">
        <v>122</v>
      </c>
      <c r="AK23" s="40"/>
      <c r="AL23" s="39"/>
      <c r="AM23" s="46"/>
      <c r="AN23" s="46">
        <v>1</v>
      </c>
    </row>
    <row r="24" spans="1:40" s="11" customFormat="1" ht="25.5">
      <c r="A24" s="39">
        <v>10</v>
      </c>
      <c r="B24" s="39">
        <v>12</v>
      </c>
      <c r="C24" s="39">
        <v>10</v>
      </c>
      <c r="D24" s="57">
        <v>23</v>
      </c>
      <c r="E24" s="43" t="s">
        <v>18</v>
      </c>
      <c r="F24" s="41">
        <v>0.7055555555555556</v>
      </c>
      <c r="G24" s="43" t="s">
        <v>129</v>
      </c>
      <c r="H24" s="92"/>
      <c r="I24" s="92"/>
      <c r="J24" s="92"/>
      <c r="K24" s="92"/>
      <c r="L24" s="92">
        <v>1</v>
      </c>
      <c r="M24" s="92"/>
      <c r="N24" s="92"/>
      <c r="O24" s="40"/>
      <c r="P24" s="42" t="s">
        <v>243</v>
      </c>
      <c r="Q24" s="42" t="s">
        <v>124</v>
      </c>
      <c r="R24" s="43">
        <v>31</v>
      </c>
      <c r="S24" s="43" t="s">
        <v>71</v>
      </c>
      <c r="T24" s="43" t="s">
        <v>131</v>
      </c>
      <c r="U24" s="43" t="s">
        <v>72</v>
      </c>
      <c r="V24" s="40"/>
      <c r="W24" s="43" t="s">
        <v>95</v>
      </c>
      <c r="X24" s="105"/>
      <c r="Y24" s="43" t="s">
        <v>151</v>
      </c>
      <c r="Z24" s="92" t="s">
        <v>244</v>
      </c>
      <c r="AA24" s="43" t="s">
        <v>152</v>
      </c>
      <c r="AB24" s="46" t="s">
        <v>153</v>
      </c>
      <c r="AC24" s="57"/>
      <c r="AD24" s="57"/>
      <c r="AE24" s="57">
        <v>1</v>
      </c>
      <c r="AF24" s="57"/>
      <c r="AG24" s="91"/>
      <c r="AH24" s="91"/>
      <c r="AI24" s="91"/>
      <c r="AJ24" s="43" t="s">
        <v>137</v>
      </c>
      <c r="AK24" s="40"/>
      <c r="AL24" s="39"/>
      <c r="AM24" s="46"/>
      <c r="AN24" s="46">
        <v>1</v>
      </c>
    </row>
    <row r="25" spans="1:40" s="11" customFormat="1" ht="25.5">
      <c r="A25" s="39">
        <v>10</v>
      </c>
      <c r="B25" s="39">
        <v>13</v>
      </c>
      <c r="C25" s="39">
        <v>11</v>
      </c>
      <c r="D25" s="57">
        <v>23</v>
      </c>
      <c r="E25" s="43" t="s">
        <v>18</v>
      </c>
      <c r="F25" s="41">
        <v>0.7055555555555556</v>
      </c>
      <c r="G25" s="43" t="s">
        <v>129</v>
      </c>
      <c r="H25" s="92"/>
      <c r="I25" s="92"/>
      <c r="J25" s="92"/>
      <c r="K25" s="92"/>
      <c r="L25" s="92">
        <v>1</v>
      </c>
      <c r="M25" s="92"/>
      <c r="N25" s="92"/>
      <c r="O25" s="40"/>
      <c r="P25" s="42" t="s">
        <v>243</v>
      </c>
      <c r="Q25" s="42" t="s">
        <v>124</v>
      </c>
      <c r="R25" s="43">
        <v>25</v>
      </c>
      <c r="S25" s="43" t="s">
        <v>71</v>
      </c>
      <c r="T25" s="43" t="s">
        <v>131</v>
      </c>
      <c r="U25" s="43" t="s">
        <v>72</v>
      </c>
      <c r="V25" s="40"/>
      <c r="W25" s="43" t="s">
        <v>105</v>
      </c>
      <c r="X25" s="105"/>
      <c r="Y25" s="43" t="s">
        <v>151</v>
      </c>
      <c r="Z25" s="92" t="s">
        <v>244</v>
      </c>
      <c r="AA25" s="43" t="s">
        <v>152</v>
      </c>
      <c r="AB25" s="46" t="s">
        <v>153</v>
      </c>
      <c r="AC25" s="57"/>
      <c r="AD25" s="57"/>
      <c r="AE25" s="57">
        <v>1</v>
      </c>
      <c r="AF25" s="57"/>
      <c r="AG25" s="91"/>
      <c r="AH25" s="91"/>
      <c r="AI25" s="91"/>
      <c r="AJ25" s="43" t="s">
        <v>137</v>
      </c>
      <c r="AK25" s="40"/>
      <c r="AL25" s="39"/>
      <c r="AM25" s="46">
        <v>1</v>
      </c>
      <c r="AN25" s="46"/>
    </row>
    <row r="26" spans="1:40" s="11" customFormat="1" ht="25.5">
      <c r="A26" s="39">
        <v>11</v>
      </c>
      <c r="B26" s="39">
        <v>14</v>
      </c>
      <c r="C26" s="39"/>
      <c r="D26" s="57">
        <v>30</v>
      </c>
      <c r="E26" s="43" t="s">
        <v>18</v>
      </c>
      <c r="F26" s="41">
        <v>0.3743055555555555</v>
      </c>
      <c r="G26" s="43" t="s">
        <v>129</v>
      </c>
      <c r="H26" s="92"/>
      <c r="I26" s="92"/>
      <c r="J26" s="92"/>
      <c r="K26" s="92"/>
      <c r="L26" s="92">
        <v>1</v>
      </c>
      <c r="M26" s="92"/>
      <c r="N26" s="92"/>
      <c r="O26" s="40"/>
      <c r="P26" s="42" t="s">
        <v>130</v>
      </c>
      <c r="Q26" s="42" t="s">
        <v>117</v>
      </c>
      <c r="R26" s="43">
        <v>67</v>
      </c>
      <c r="S26" s="43" t="s">
        <v>71</v>
      </c>
      <c r="T26" s="43" t="s">
        <v>154</v>
      </c>
      <c r="U26" s="43" t="s">
        <v>72</v>
      </c>
      <c r="V26" s="40"/>
      <c r="W26" s="103" t="s">
        <v>9</v>
      </c>
      <c r="X26" s="105"/>
      <c r="Y26" s="43" t="s">
        <v>155</v>
      </c>
      <c r="Z26" s="92"/>
      <c r="AA26" s="43" t="s">
        <v>154</v>
      </c>
      <c r="AB26" s="46" t="s">
        <v>156</v>
      </c>
      <c r="AC26" s="57"/>
      <c r="AD26" s="57"/>
      <c r="AE26" s="57"/>
      <c r="AF26" s="57"/>
      <c r="AG26" s="91"/>
      <c r="AH26" s="91">
        <v>1</v>
      </c>
      <c r="AI26" s="91"/>
      <c r="AJ26" s="43" t="s">
        <v>138</v>
      </c>
      <c r="AK26" s="40"/>
      <c r="AL26" s="39"/>
      <c r="AM26" s="46"/>
      <c r="AN26" s="46">
        <v>1</v>
      </c>
    </row>
    <row r="27" spans="1:40" s="11" customFormat="1" ht="25.5">
      <c r="A27" s="39">
        <v>12</v>
      </c>
      <c r="B27" s="39">
        <v>15</v>
      </c>
      <c r="C27" s="39">
        <v>12</v>
      </c>
      <c r="D27" s="57">
        <v>8</v>
      </c>
      <c r="E27" s="43" t="s">
        <v>19</v>
      </c>
      <c r="F27" s="41">
        <v>0.8020833333333334</v>
      </c>
      <c r="G27" s="43" t="s">
        <v>157</v>
      </c>
      <c r="H27" s="92"/>
      <c r="I27" s="92"/>
      <c r="J27" s="92"/>
      <c r="K27" s="92"/>
      <c r="L27" s="92"/>
      <c r="M27" s="92"/>
      <c r="N27" s="92">
        <v>1</v>
      </c>
      <c r="O27" s="40"/>
      <c r="P27" s="42" t="s">
        <v>162</v>
      </c>
      <c r="Q27" s="42" t="s">
        <v>158</v>
      </c>
      <c r="R27" s="43">
        <v>41</v>
      </c>
      <c r="S27" s="43" t="s">
        <v>104</v>
      </c>
      <c r="T27" s="43" t="s">
        <v>131</v>
      </c>
      <c r="U27" s="43" t="s">
        <v>72</v>
      </c>
      <c r="V27" s="40"/>
      <c r="W27" s="43" t="s">
        <v>126</v>
      </c>
      <c r="X27" s="105"/>
      <c r="Y27" s="43" t="s">
        <v>161</v>
      </c>
      <c r="Z27" s="92">
        <v>21</v>
      </c>
      <c r="AA27" s="43" t="s">
        <v>159</v>
      </c>
      <c r="AB27" s="46" t="s">
        <v>136</v>
      </c>
      <c r="AC27" s="57"/>
      <c r="AD27" s="57"/>
      <c r="AE27" s="57">
        <v>1</v>
      </c>
      <c r="AF27" s="57"/>
      <c r="AG27" s="91"/>
      <c r="AH27" s="91"/>
      <c r="AI27" s="91"/>
      <c r="AJ27" s="43" t="s">
        <v>143</v>
      </c>
      <c r="AK27" s="40"/>
      <c r="AL27" s="39"/>
      <c r="AM27" s="46">
        <v>1</v>
      </c>
      <c r="AN27" s="46"/>
    </row>
    <row r="28" spans="1:40" s="11" customFormat="1" ht="25.5">
      <c r="A28" s="39">
        <v>12</v>
      </c>
      <c r="B28" s="39">
        <v>16</v>
      </c>
      <c r="C28" s="39">
        <v>13</v>
      </c>
      <c r="D28" s="57">
        <v>8</v>
      </c>
      <c r="E28" s="43" t="s">
        <v>19</v>
      </c>
      <c r="F28" s="41">
        <v>0.8020833333333334</v>
      </c>
      <c r="G28" s="43" t="s">
        <v>157</v>
      </c>
      <c r="H28" s="92"/>
      <c r="I28" s="92"/>
      <c r="J28" s="92"/>
      <c r="K28" s="92"/>
      <c r="L28" s="92"/>
      <c r="M28" s="92"/>
      <c r="N28" s="92">
        <v>1</v>
      </c>
      <c r="O28" s="40"/>
      <c r="P28" s="42" t="s">
        <v>162</v>
      </c>
      <c r="Q28" s="42" t="s">
        <v>158</v>
      </c>
      <c r="R28" s="43">
        <v>6</v>
      </c>
      <c r="S28" s="43" t="s">
        <v>168</v>
      </c>
      <c r="T28" s="43" t="s">
        <v>131</v>
      </c>
      <c r="U28" s="43" t="s">
        <v>72</v>
      </c>
      <c r="V28" s="40"/>
      <c r="W28" s="43" t="s">
        <v>160</v>
      </c>
      <c r="X28" s="105"/>
      <c r="Y28" s="43" t="s">
        <v>161</v>
      </c>
      <c r="Z28" s="92">
        <v>21</v>
      </c>
      <c r="AA28" s="43" t="s">
        <v>159</v>
      </c>
      <c r="AB28" s="46" t="s">
        <v>136</v>
      </c>
      <c r="AC28" s="57"/>
      <c r="AD28" s="57"/>
      <c r="AE28" s="57">
        <v>1</v>
      </c>
      <c r="AF28" s="57"/>
      <c r="AG28" s="91"/>
      <c r="AH28" s="91"/>
      <c r="AI28" s="91"/>
      <c r="AJ28" s="43" t="s">
        <v>143</v>
      </c>
      <c r="AK28" s="40"/>
      <c r="AL28" s="40">
        <v>1</v>
      </c>
      <c r="AM28" s="46"/>
      <c r="AN28" s="46"/>
    </row>
    <row r="29" spans="1:40" s="11" customFormat="1" ht="25.5">
      <c r="A29" s="39">
        <v>12</v>
      </c>
      <c r="B29" s="39">
        <v>17</v>
      </c>
      <c r="C29" s="39">
        <v>14</v>
      </c>
      <c r="D29" s="57">
        <v>8</v>
      </c>
      <c r="E29" s="43" t="s">
        <v>19</v>
      </c>
      <c r="F29" s="41">
        <v>0.8020833333333334</v>
      </c>
      <c r="G29" s="43" t="s">
        <v>157</v>
      </c>
      <c r="H29" s="92"/>
      <c r="I29" s="92"/>
      <c r="J29" s="92"/>
      <c r="K29" s="92"/>
      <c r="L29" s="92"/>
      <c r="M29" s="92"/>
      <c r="N29" s="92">
        <v>1</v>
      </c>
      <c r="O29" s="40"/>
      <c r="P29" s="42" t="s">
        <v>162</v>
      </c>
      <c r="Q29" s="42" t="s">
        <v>158</v>
      </c>
      <c r="R29" s="43">
        <v>1</v>
      </c>
      <c r="S29" s="43" t="s">
        <v>163</v>
      </c>
      <c r="T29" s="43" t="s">
        <v>131</v>
      </c>
      <c r="U29" s="43" t="s">
        <v>72</v>
      </c>
      <c r="V29" s="40"/>
      <c r="W29" s="43" t="s">
        <v>160</v>
      </c>
      <c r="X29" s="105"/>
      <c r="Y29" s="43" t="s">
        <v>161</v>
      </c>
      <c r="Z29" s="92">
        <v>21</v>
      </c>
      <c r="AA29" s="43" t="s">
        <v>159</v>
      </c>
      <c r="AB29" s="46" t="s">
        <v>136</v>
      </c>
      <c r="AC29" s="57"/>
      <c r="AD29" s="57"/>
      <c r="AE29" s="57">
        <v>1</v>
      </c>
      <c r="AF29" s="57"/>
      <c r="AG29" s="91"/>
      <c r="AH29" s="91"/>
      <c r="AI29" s="91"/>
      <c r="AJ29" s="43" t="s">
        <v>143</v>
      </c>
      <c r="AK29" s="40"/>
      <c r="AL29" s="40">
        <v>1</v>
      </c>
      <c r="AM29" s="46"/>
      <c r="AN29" s="46"/>
    </row>
    <row r="30" spans="1:40" s="11" customFormat="1" ht="25.5">
      <c r="A30" s="39">
        <v>13</v>
      </c>
      <c r="B30" s="39">
        <v>18</v>
      </c>
      <c r="C30" s="39">
        <v>15</v>
      </c>
      <c r="D30" s="57">
        <v>9</v>
      </c>
      <c r="E30" s="43" t="s">
        <v>19</v>
      </c>
      <c r="F30" s="41">
        <v>0.3125</v>
      </c>
      <c r="G30" s="43" t="s">
        <v>166</v>
      </c>
      <c r="H30" s="92">
        <v>1</v>
      </c>
      <c r="I30" s="92"/>
      <c r="J30" s="92"/>
      <c r="K30" s="92"/>
      <c r="L30" s="92"/>
      <c r="M30" s="92"/>
      <c r="N30" s="92"/>
      <c r="O30" s="40"/>
      <c r="P30" s="42" t="s">
        <v>169</v>
      </c>
      <c r="Q30" s="42" t="s">
        <v>170</v>
      </c>
      <c r="R30" s="43">
        <v>67</v>
      </c>
      <c r="S30" s="43" t="s">
        <v>71</v>
      </c>
      <c r="T30" s="43" t="s">
        <v>171</v>
      </c>
      <c r="U30" s="43" t="s">
        <v>172</v>
      </c>
      <c r="V30" s="40"/>
      <c r="W30" s="43" t="s">
        <v>95</v>
      </c>
      <c r="X30" s="105"/>
      <c r="Y30" s="43" t="s">
        <v>167</v>
      </c>
      <c r="Z30" s="92">
        <v>1</v>
      </c>
      <c r="AA30" s="43" t="s">
        <v>102</v>
      </c>
      <c r="AB30" s="46" t="s">
        <v>106</v>
      </c>
      <c r="AC30" s="57"/>
      <c r="AD30" s="57"/>
      <c r="AE30" s="57"/>
      <c r="AF30" s="57">
        <v>1</v>
      </c>
      <c r="AG30" s="91"/>
      <c r="AH30" s="91"/>
      <c r="AI30" s="91"/>
      <c r="AJ30" s="43" t="s">
        <v>173</v>
      </c>
      <c r="AK30" s="40"/>
      <c r="AL30" s="40"/>
      <c r="AM30" s="46"/>
      <c r="AN30" s="46">
        <v>1</v>
      </c>
    </row>
    <row r="31" spans="1:40" s="11" customFormat="1" ht="25.5">
      <c r="A31" s="39">
        <v>14</v>
      </c>
      <c r="B31" s="39">
        <v>19</v>
      </c>
      <c r="C31" s="39"/>
      <c r="D31" s="57">
        <v>20</v>
      </c>
      <c r="E31" s="43" t="s">
        <v>19</v>
      </c>
      <c r="F31" s="41">
        <v>0.5208333333333334</v>
      </c>
      <c r="G31" s="43" t="s">
        <v>129</v>
      </c>
      <c r="H31" s="92"/>
      <c r="I31" s="92"/>
      <c r="J31" s="92"/>
      <c r="K31" s="92"/>
      <c r="L31" s="92">
        <v>1</v>
      </c>
      <c r="M31" s="92"/>
      <c r="N31" s="92"/>
      <c r="O31" s="40"/>
      <c r="P31" s="42" t="s">
        <v>176</v>
      </c>
      <c r="Q31" s="42" t="s">
        <v>177</v>
      </c>
      <c r="R31" s="43">
        <v>17</v>
      </c>
      <c r="S31" s="43" t="s">
        <v>71</v>
      </c>
      <c r="T31" s="43" t="s">
        <v>178</v>
      </c>
      <c r="U31" s="43" t="s">
        <v>179</v>
      </c>
      <c r="V31" s="40"/>
      <c r="W31" s="43" t="s">
        <v>95</v>
      </c>
      <c r="X31" s="105"/>
      <c r="Y31" s="43" t="s">
        <v>180</v>
      </c>
      <c r="Z31" s="92"/>
      <c r="AA31" s="43" t="s">
        <v>178</v>
      </c>
      <c r="AB31" s="46" t="s">
        <v>136</v>
      </c>
      <c r="AC31" s="57"/>
      <c r="AD31" s="57"/>
      <c r="AE31" s="57"/>
      <c r="AF31" s="57"/>
      <c r="AG31" s="91"/>
      <c r="AH31" s="57">
        <v>1</v>
      </c>
      <c r="AI31" s="91"/>
      <c r="AJ31" s="43" t="s">
        <v>184</v>
      </c>
      <c r="AK31" s="40"/>
      <c r="AL31" s="40">
        <v>1</v>
      </c>
      <c r="AM31" s="46"/>
      <c r="AN31" s="46"/>
    </row>
    <row r="32" spans="1:40" s="11" customFormat="1" ht="25.5">
      <c r="A32" s="39">
        <v>15</v>
      </c>
      <c r="B32" s="39">
        <v>20</v>
      </c>
      <c r="C32" s="39">
        <v>16</v>
      </c>
      <c r="D32" s="57">
        <v>21</v>
      </c>
      <c r="E32" s="43" t="s">
        <v>19</v>
      </c>
      <c r="F32" s="41">
        <v>0.0625</v>
      </c>
      <c r="G32" s="43" t="s">
        <v>146</v>
      </c>
      <c r="H32" s="92"/>
      <c r="I32" s="92"/>
      <c r="J32" s="92"/>
      <c r="K32" s="92"/>
      <c r="L32" s="92"/>
      <c r="M32" s="92">
        <v>1</v>
      </c>
      <c r="N32" s="92"/>
      <c r="O32" s="40"/>
      <c r="P32" s="42" t="s">
        <v>174</v>
      </c>
      <c r="Q32" s="42" t="s">
        <v>165</v>
      </c>
      <c r="R32" s="43">
        <v>25</v>
      </c>
      <c r="S32" s="43" t="s">
        <v>104</v>
      </c>
      <c r="T32" s="43" t="s">
        <v>144</v>
      </c>
      <c r="U32" s="43" t="s">
        <v>72</v>
      </c>
      <c r="V32" s="40"/>
      <c r="W32" s="43" t="s">
        <v>105</v>
      </c>
      <c r="X32" s="105"/>
      <c r="Y32" s="43" t="s">
        <v>161</v>
      </c>
      <c r="Z32" s="92">
        <v>38.1</v>
      </c>
      <c r="AA32" s="43" t="s">
        <v>175</v>
      </c>
      <c r="AB32" s="46" t="s">
        <v>136</v>
      </c>
      <c r="AC32" s="57"/>
      <c r="AD32" s="57"/>
      <c r="AE32" s="57">
        <v>1</v>
      </c>
      <c r="AF32" s="57"/>
      <c r="AG32" s="91"/>
      <c r="AH32" s="91"/>
      <c r="AI32" s="91"/>
      <c r="AJ32" s="43" t="s">
        <v>107</v>
      </c>
      <c r="AK32" s="40"/>
      <c r="AL32" s="40"/>
      <c r="AM32" s="46">
        <v>1</v>
      </c>
      <c r="AN32" s="46"/>
    </row>
    <row r="33" spans="1:40" s="11" customFormat="1" ht="25.5">
      <c r="A33" s="39">
        <v>16</v>
      </c>
      <c r="B33" s="39">
        <v>21</v>
      </c>
      <c r="C33" s="39">
        <v>17</v>
      </c>
      <c r="D33" s="57">
        <v>22</v>
      </c>
      <c r="E33" s="43" t="s">
        <v>19</v>
      </c>
      <c r="F33" s="41">
        <v>0.7291666666666666</v>
      </c>
      <c r="G33" s="43" t="s">
        <v>157</v>
      </c>
      <c r="H33" s="92"/>
      <c r="I33" s="92"/>
      <c r="J33" s="92"/>
      <c r="K33" s="92"/>
      <c r="L33" s="92"/>
      <c r="M33" s="92"/>
      <c r="N33" s="92">
        <v>1</v>
      </c>
      <c r="O33" s="40"/>
      <c r="P33" s="42" t="s">
        <v>245</v>
      </c>
      <c r="Q33" s="42" t="s">
        <v>181</v>
      </c>
      <c r="R33" s="43">
        <v>23</v>
      </c>
      <c r="S33" s="43" t="s">
        <v>71</v>
      </c>
      <c r="T33" s="43" t="s">
        <v>185</v>
      </c>
      <c r="U33" s="43" t="s">
        <v>72</v>
      </c>
      <c r="V33" s="40"/>
      <c r="W33" s="43" t="s">
        <v>95</v>
      </c>
      <c r="X33" s="105"/>
      <c r="Y33" s="43" t="s">
        <v>182</v>
      </c>
      <c r="Z33" s="92">
        <v>14</v>
      </c>
      <c r="AA33" s="43" t="s">
        <v>183</v>
      </c>
      <c r="AB33" s="46" t="s">
        <v>136</v>
      </c>
      <c r="AC33" s="57"/>
      <c r="AD33" s="57"/>
      <c r="AE33" s="57"/>
      <c r="AF33" s="57">
        <v>1</v>
      </c>
      <c r="AG33" s="91"/>
      <c r="AH33" s="91"/>
      <c r="AI33" s="91"/>
      <c r="AJ33" s="43" t="s">
        <v>107</v>
      </c>
      <c r="AK33" s="40"/>
      <c r="AL33" s="40"/>
      <c r="AM33" s="46">
        <v>1</v>
      </c>
      <c r="AN33" s="46"/>
    </row>
    <row r="34" spans="1:40" s="11" customFormat="1" ht="25.5">
      <c r="A34" s="39">
        <v>17</v>
      </c>
      <c r="B34" s="39">
        <v>22</v>
      </c>
      <c r="C34" s="39">
        <v>18</v>
      </c>
      <c r="D34" s="57">
        <v>3</v>
      </c>
      <c r="E34" s="43" t="s">
        <v>20</v>
      </c>
      <c r="F34" s="41">
        <v>0.14930555555555555</v>
      </c>
      <c r="G34" s="43" t="s">
        <v>101</v>
      </c>
      <c r="H34" s="92"/>
      <c r="I34" s="92"/>
      <c r="J34" s="92"/>
      <c r="K34" s="92">
        <v>1</v>
      </c>
      <c r="L34" s="92"/>
      <c r="M34" s="92"/>
      <c r="N34" s="92"/>
      <c r="O34" s="40"/>
      <c r="P34" s="42" t="s">
        <v>246</v>
      </c>
      <c r="Q34" s="42" t="s">
        <v>186</v>
      </c>
      <c r="R34" s="43">
        <v>27</v>
      </c>
      <c r="S34" s="43" t="s">
        <v>71</v>
      </c>
      <c r="T34" s="43" t="s">
        <v>187</v>
      </c>
      <c r="U34" s="43" t="s">
        <v>37</v>
      </c>
      <c r="V34" s="40"/>
      <c r="W34" s="43" t="s">
        <v>95</v>
      </c>
      <c r="X34" s="105"/>
      <c r="Y34" s="43" t="s">
        <v>141</v>
      </c>
      <c r="Z34" s="92">
        <v>403.2</v>
      </c>
      <c r="AA34" s="43" t="s">
        <v>142</v>
      </c>
      <c r="AB34" s="46" t="s">
        <v>121</v>
      </c>
      <c r="AC34" s="57">
        <v>1</v>
      </c>
      <c r="AD34" s="57"/>
      <c r="AE34" s="57"/>
      <c r="AF34" s="57"/>
      <c r="AG34" s="91"/>
      <c r="AH34" s="91"/>
      <c r="AI34" s="91"/>
      <c r="AJ34" s="43" t="s">
        <v>188</v>
      </c>
      <c r="AK34" s="40"/>
      <c r="AL34" s="40"/>
      <c r="AM34" s="46">
        <v>1</v>
      </c>
      <c r="AN34" s="46"/>
    </row>
    <row r="35" spans="1:40" s="11" customFormat="1" ht="25.5">
      <c r="A35" s="39">
        <v>18</v>
      </c>
      <c r="B35" s="39">
        <v>23</v>
      </c>
      <c r="C35" s="39">
        <v>19</v>
      </c>
      <c r="D35" s="57">
        <v>8</v>
      </c>
      <c r="E35" s="43" t="s">
        <v>20</v>
      </c>
      <c r="F35" s="41">
        <v>0.43402777777777773</v>
      </c>
      <c r="G35" s="43" t="s">
        <v>108</v>
      </c>
      <c r="H35" s="92"/>
      <c r="I35" s="92">
        <v>1</v>
      </c>
      <c r="J35" s="92"/>
      <c r="K35" s="92"/>
      <c r="L35" s="92"/>
      <c r="M35" s="92"/>
      <c r="N35" s="92"/>
      <c r="O35" s="40"/>
      <c r="P35" s="42" t="s">
        <v>247</v>
      </c>
      <c r="Q35" s="42" t="s">
        <v>181</v>
      </c>
      <c r="R35" s="43">
        <v>37</v>
      </c>
      <c r="S35" s="43" t="s">
        <v>71</v>
      </c>
      <c r="T35" s="43" t="s">
        <v>189</v>
      </c>
      <c r="U35" s="43" t="s">
        <v>72</v>
      </c>
      <c r="V35" s="40"/>
      <c r="W35" s="43" t="s">
        <v>95</v>
      </c>
      <c r="X35" s="105"/>
      <c r="Y35" s="43" t="s">
        <v>190</v>
      </c>
      <c r="Z35" s="92">
        <v>38</v>
      </c>
      <c r="AA35" s="43" t="s">
        <v>191</v>
      </c>
      <c r="AB35" s="46" t="s">
        <v>153</v>
      </c>
      <c r="AC35" s="57"/>
      <c r="AD35" s="57"/>
      <c r="AE35" s="57">
        <v>1</v>
      </c>
      <c r="AF35" s="57"/>
      <c r="AG35" s="91"/>
      <c r="AH35" s="91"/>
      <c r="AI35" s="91"/>
      <c r="AJ35" s="43" t="s">
        <v>107</v>
      </c>
      <c r="AK35" s="40"/>
      <c r="AL35" s="40"/>
      <c r="AM35" s="46"/>
      <c r="AN35" s="46">
        <v>1</v>
      </c>
    </row>
    <row r="36" spans="1:40" s="11" customFormat="1" ht="25.5">
      <c r="A36" s="39">
        <v>19</v>
      </c>
      <c r="B36" s="39">
        <v>24</v>
      </c>
      <c r="C36" s="39">
        <v>20</v>
      </c>
      <c r="D36" s="57">
        <v>8</v>
      </c>
      <c r="E36" s="43" t="s">
        <v>20</v>
      </c>
      <c r="F36" s="41">
        <v>0.6798611111111111</v>
      </c>
      <c r="G36" s="43" t="s">
        <v>108</v>
      </c>
      <c r="H36" s="92"/>
      <c r="I36" s="92">
        <v>1</v>
      </c>
      <c r="J36" s="92"/>
      <c r="K36" s="92"/>
      <c r="L36" s="92"/>
      <c r="M36" s="92"/>
      <c r="N36" s="92"/>
      <c r="O36" s="40"/>
      <c r="P36" s="42" t="s">
        <v>248</v>
      </c>
      <c r="Q36" s="42" t="s">
        <v>181</v>
      </c>
      <c r="R36" s="43">
        <v>3</v>
      </c>
      <c r="S36" s="43" t="s">
        <v>163</v>
      </c>
      <c r="T36" s="43" t="s">
        <v>192</v>
      </c>
      <c r="U36" s="43" t="s">
        <v>72</v>
      </c>
      <c r="V36" s="40"/>
      <c r="W36" s="43" t="s">
        <v>105</v>
      </c>
      <c r="X36" s="105"/>
      <c r="Y36" s="43" t="s">
        <v>193</v>
      </c>
      <c r="Z36" s="92">
        <v>12.1</v>
      </c>
      <c r="AA36" s="43" t="s">
        <v>194</v>
      </c>
      <c r="AB36" s="46" t="s">
        <v>195</v>
      </c>
      <c r="AC36" s="57"/>
      <c r="AD36" s="57"/>
      <c r="AE36" s="57"/>
      <c r="AF36" s="57">
        <v>1</v>
      </c>
      <c r="AG36" s="91"/>
      <c r="AH36" s="91"/>
      <c r="AI36" s="91"/>
      <c r="AJ36" s="43" t="s">
        <v>107</v>
      </c>
      <c r="AK36" s="40"/>
      <c r="AL36" s="40">
        <v>1</v>
      </c>
      <c r="AM36" s="46"/>
      <c r="AN36" s="46"/>
    </row>
    <row r="37" spans="1:40" s="11" customFormat="1" ht="38.25">
      <c r="A37" s="39">
        <v>21</v>
      </c>
      <c r="B37" s="39">
        <v>25</v>
      </c>
      <c r="C37" s="39">
        <v>21</v>
      </c>
      <c r="D37" s="57">
        <v>20</v>
      </c>
      <c r="E37" s="43" t="s">
        <v>20</v>
      </c>
      <c r="F37" s="41">
        <v>0.40625</v>
      </c>
      <c r="G37" s="43" t="s">
        <v>157</v>
      </c>
      <c r="H37" s="92"/>
      <c r="I37" s="92"/>
      <c r="J37" s="92"/>
      <c r="K37" s="92"/>
      <c r="L37" s="92"/>
      <c r="M37" s="92"/>
      <c r="N37" s="92">
        <v>1</v>
      </c>
      <c r="O37" s="40"/>
      <c r="P37" s="42" t="s">
        <v>249</v>
      </c>
      <c r="Q37" s="42" t="s">
        <v>198</v>
      </c>
      <c r="R37" s="43">
        <v>45</v>
      </c>
      <c r="S37" s="43" t="s">
        <v>71</v>
      </c>
      <c r="T37" s="43" t="s">
        <v>196</v>
      </c>
      <c r="U37" s="133" t="s">
        <v>72</v>
      </c>
      <c r="V37" s="40"/>
      <c r="W37" s="43" t="s">
        <v>200</v>
      </c>
      <c r="X37" s="105"/>
      <c r="Y37" s="43" t="s">
        <v>151</v>
      </c>
      <c r="Z37" s="92">
        <v>19.3</v>
      </c>
      <c r="AA37" s="43" t="s">
        <v>196</v>
      </c>
      <c r="AB37" s="46" t="s">
        <v>153</v>
      </c>
      <c r="AC37" s="57"/>
      <c r="AD37" s="57"/>
      <c r="AE37" s="57">
        <v>1</v>
      </c>
      <c r="AF37" s="57"/>
      <c r="AG37" s="91"/>
      <c r="AH37" s="91"/>
      <c r="AI37" s="91"/>
      <c r="AJ37" s="43" t="s">
        <v>197</v>
      </c>
      <c r="AK37" s="40"/>
      <c r="AL37" s="40"/>
      <c r="AM37" s="46">
        <v>1</v>
      </c>
      <c r="AN37" s="46"/>
    </row>
    <row r="38" spans="1:40" s="11" customFormat="1" ht="25.5">
      <c r="A38" s="39">
        <v>22</v>
      </c>
      <c r="B38" s="39">
        <v>26</v>
      </c>
      <c r="C38" s="39">
        <v>22</v>
      </c>
      <c r="D38" s="57">
        <v>24</v>
      </c>
      <c r="E38" s="43" t="s">
        <v>20</v>
      </c>
      <c r="F38" s="41">
        <v>0.9409722222222222</v>
      </c>
      <c r="G38" s="43" t="s">
        <v>101</v>
      </c>
      <c r="H38" s="92"/>
      <c r="I38" s="92"/>
      <c r="J38" s="92"/>
      <c r="K38" s="92">
        <v>1</v>
      </c>
      <c r="L38" s="92"/>
      <c r="M38" s="92"/>
      <c r="N38" s="92"/>
      <c r="O38" s="40"/>
      <c r="P38" s="42" t="s">
        <v>250</v>
      </c>
      <c r="Q38" s="42" t="s">
        <v>181</v>
      </c>
      <c r="R38" s="43">
        <v>29</v>
      </c>
      <c r="S38" s="43" t="s">
        <v>104</v>
      </c>
      <c r="T38" s="43" t="s">
        <v>199</v>
      </c>
      <c r="U38" s="133" t="s">
        <v>72</v>
      </c>
      <c r="V38" s="40"/>
      <c r="W38" s="43" t="s">
        <v>105</v>
      </c>
      <c r="X38" s="105"/>
      <c r="Y38" s="43" t="s">
        <v>201</v>
      </c>
      <c r="Z38" s="92">
        <v>128.3</v>
      </c>
      <c r="AA38" s="43" t="s">
        <v>226</v>
      </c>
      <c r="AB38" s="46"/>
      <c r="AC38" s="57">
        <v>1</v>
      </c>
      <c r="AD38" s="57"/>
      <c r="AE38" s="57"/>
      <c r="AF38" s="57"/>
      <c r="AG38" s="91"/>
      <c r="AH38" s="91"/>
      <c r="AI38" s="91"/>
      <c r="AJ38" s="43" t="s">
        <v>107</v>
      </c>
      <c r="AK38" s="40"/>
      <c r="AL38" s="40"/>
      <c r="AM38" s="46">
        <v>1</v>
      </c>
      <c r="AN38" s="46"/>
    </row>
    <row r="39" spans="1:40" s="11" customFormat="1" ht="25.5">
      <c r="A39" s="39">
        <v>22</v>
      </c>
      <c r="B39" s="39">
        <v>27</v>
      </c>
      <c r="C39" s="39">
        <v>23</v>
      </c>
      <c r="D39" s="57">
        <v>24</v>
      </c>
      <c r="E39" s="43" t="s">
        <v>20</v>
      </c>
      <c r="F39" s="41">
        <v>0.9409722222222222</v>
      </c>
      <c r="G39" s="43" t="s">
        <v>101</v>
      </c>
      <c r="H39" s="92"/>
      <c r="I39" s="92"/>
      <c r="J39" s="92"/>
      <c r="K39" s="92">
        <v>1</v>
      </c>
      <c r="L39" s="92"/>
      <c r="M39" s="92"/>
      <c r="N39" s="92"/>
      <c r="O39" s="40"/>
      <c r="P39" s="42" t="s">
        <v>250</v>
      </c>
      <c r="Q39" s="42" t="s">
        <v>181</v>
      </c>
      <c r="R39" s="43">
        <v>30</v>
      </c>
      <c r="S39" s="43" t="s">
        <v>104</v>
      </c>
      <c r="T39" s="43" t="s">
        <v>202</v>
      </c>
      <c r="U39" s="104" t="s">
        <v>72</v>
      </c>
      <c r="V39" s="40"/>
      <c r="W39" s="43" t="s">
        <v>105</v>
      </c>
      <c r="X39" s="105"/>
      <c r="Y39" s="43" t="s">
        <v>201</v>
      </c>
      <c r="Z39" s="92">
        <v>128.3</v>
      </c>
      <c r="AA39" s="43" t="s">
        <v>226</v>
      </c>
      <c r="AB39" s="46"/>
      <c r="AC39" s="57">
        <v>1</v>
      </c>
      <c r="AD39" s="57"/>
      <c r="AE39" s="57"/>
      <c r="AF39" s="57"/>
      <c r="AG39" s="91"/>
      <c r="AH39" s="91"/>
      <c r="AI39" s="91"/>
      <c r="AJ39" s="43" t="s">
        <v>107</v>
      </c>
      <c r="AK39" s="40"/>
      <c r="AL39" s="40"/>
      <c r="AM39" s="46">
        <v>1</v>
      </c>
      <c r="AN39" s="46"/>
    </row>
    <row r="40" spans="1:40" s="11" customFormat="1" ht="25.5">
      <c r="A40" s="39">
        <v>23</v>
      </c>
      <c r="B40" s="39">
        <v>28</v>
      </c>
      <c r="C40" s="39">
        <v>24</v>
      </c>
      <c r="D40" s="57">
        <v>27</v>
      </c>
      <c r="E40" s="43" t="s">
        <v>20</v>
      </c>
      <c r="F40" s="41">
        <v>0.7381944444444444</v>
      </c>
      <c r="G40" s="43" t="s">
        <v>157</v>
      </c>
      <c r="H40" s="92"/>
      <c r="I40" s="92"/>
      <c r="J40" s="92"/>
      <c r="K40" s="92"/>
      <c r="L40" s="92"/>
      <c r="M40" s="92"/>
      <c r="N40" s="92">
        <v>1</v>
      </c>
      <c r="O40" s="40"/>
      <c r="P40" s="42" t="s">
        <v>209</v>
      </c>
      <c r="Q40" s="42" t="s">
        <v>181</v>
      </c>
      <c r="R40" s="43">
        <v>67</v>
      </c>
      <c r="S40" s="43" t="s">
        <v>104</v>
      </c>
      <c r="T40" s="43" t="s">
        <v>203</v>
      </c>
      <c r="U40" s="43" t="s">
        <v>72</v>
      </c>
      <c r="V40" s="40"/>
      <c r="W40" s="40"/>
      <c r="X40" s="90"/>
      <c r="Y40" s="43" t="s">
        <v>204</v>
      </c>
      <c r="Z40" s="45">
        <v>44</v>
      </c>
      <c r="AA40" s="43" t="s">
        <v>152</v>
      </c>
      <c r="AB40" s="46" t="s">
        <v>153</v>
      </c>
      <c r="AC40" s="57">
        <v>1</v>
      </c>
      <c r="AD40" s="57"/>
      <c r="AE40" s="57"/>
      <c r="AF40" s="57"/>
      <c r="AG40" s="91"/>
      <c r="AH40" s="91"/>
      <c r="AI40" s="91"/>
      <c r="AJ40" s="43" t="s">
        <v>107</v>
      </c>
      <c r="AK40" s="40"/>
      <c r="AL40" s="39"/>
      <c r="AM40" s="46"/>
      <c r="AN40" s="46">
        <v>1</v>
      </c>
    </row>
    <row r="41" spans="1:40" s="112" customFormat="1" ht="25.5">
      <c r="A41" s="39">
        <v>24</v>
      </c>
      <c r="B41" s="39">
        <v>29</v>
      </c>
      <c r="C41" s="39"/>
      <c r="D41" s="57">
        <v>31</v>
      </c>
      <c r="E41" s="43" t="s">
        <v>20</v>
      </c>
      <c r="F41" s="41">
        <v>0.2708333333333333</v>
      </c>
      <c r="G41" s="43" t="s">
        <v>91</v>
      </c>
      <c r="H41" s="92"/>
      <c r="I41" s="92"/>
      <c r="J41" s="92">
        <v>1</v>
      </c>
      <c r="K41" s="92"/>
      <c r="L41" s="92"/>
      <c r="M41" s="92"/>
      <c r="N41" s="92"/>
      <c r="O41" s="114"/>
      <c r="P41" s="117" t="s">
        <v>210</v>
      </c>
      <c r="Q41" s="117" t="s">
        <v>205</v>
      </c>
      <c r="R41" s="43">
        <v>54</v>
      </c>
      <c r="S41" s="43" t="s">
        <v>71</v>
      </c>
      <c r="T41" s="43" t="s">
        <v>207</v>
      </c>
      <c r="U41" s="43" t="s">
        <v>72</v>
      </c>
      <c r="V41" s="114"/>
      <c r="W41" s="118" t="s">
        <v>95</v>
      </c>
      <c r="X41" s="90"/>
      <c r="Y41" s="43" t="s">
        <v>206</v>
      </c>
      <c r="Z41" s="45"/>
      <c r="AA41" s="43" t="s">
        <v>131</v>
      </c>
      <c r="AB41" s="46" t="s">
        <v>136</v>
      </c>
      <c r="AC41" s="57"/>
      <c r="AD41" s="57"/>
      <c r="AE41" s="57"/>
      <c r="AF41" s="57"/>
      <c r="AG41" s="91"/>
      <c r="AH41" s="57">
        <v>1</v>
      </c>
      <c r="AI41" s="91"/>
      <c r="AJ41" s="43" t="s">
        <v>107</v>
      </c>
      <c r="AK41" s="40"/>
      <c r="AL41" s="113"/>
      <c r="AM41" s="46"/>
      <c r="AN41" s="116">
        <v>1</v>
      </c>
    </row>
    <row r="42" spans="1:40" s="11" customFormat="1" ht="25.5">
      <c r="A42" s="39">
        <v>25</v>
      </c>
      <c r="B42" s="39">
        <v>30</v>
      </c>
      <c r="C42" s="39">
        <v>25</v>
      </c>
      <c r="D42" s="57">
        <v>14</v>
      </c>
      <c r="E42" s="43" t="s">
        <v>21</v>
      </c>
      <c r="F42" s="121">
        <v>0.6034722222222222</v>
      </c>
      <c r="G42" s="43" t="s">
        <v>101</v>
      </c>
      <c r="H42" s="92"/>
      <c r="I42" s="92"/>
      <c r="J42" s="92"/>
      <c r="K42" s="92">
        <v>1</v>
      </c>
      <c r="L42" s="92"/>
      <c r="M42" s="122"/>
      <c r="N42" s="92"/>
      <c r="O42" s="114"/>
      <c r="P42" s="117" t="s">
        <v>251</v>
      </c>
      <c r="Q42" s="117" t="s">
        <v>181</v>
      </c>
      <c r="R42" s="43">
        <v>63</v>
      </c>
      <c r="S42" s="43" t="s">
        <v>71</v>
      </c>
      <c r="T42" s="43" t="s">
        <v>211</v>
      </c>
      <c r="U42" s="43" t="s">
        <v>72</v>
      </c>
      <c r="V42" s="114"/>
      <c r="W42" s="118" t="s">
        <v>95</v>
      </c>
      <c r="X42" s="90"/>
      <c r="Y42" s="43" t="s">
        <v>212</v>
      </c>
      <c r="Z42" s="45" t="s">
        <v>252</v>
      </c>
      <c r="AA42" s="43" t="s">
        <v>154</v>
      </c>
      <c r="AB42" s="46" t="s">
        <v>156</v>
      </c>
      <c r="AC42" s="57"/>
      <c r="AD42" s="123"/>
      <c r="AE42" s="57"/>
      <c r="AF42" s="57">
        <v>1</v>
      </c>
      <c r="AG42" s="91"/>
      <c r="AH42" s="57"/>
      <c r="AI42" s="91"/>
      <c r="AJ42" s="43" t="s">
        <v>107</v>
      </c>
      <c r="AK42" s="40"/>
      <c r="AL42" s="113"/>
      <c r="AM42" s="46"/>
      <c r="AN42" s="116">
        <v>1</v>
      </c>
    </row>
    <row r="43" spans="1:40" s="11" customFormat="1" ht="25.5">
      <c r="A43" s="39">
        <v>26</v>
      </c>
      <c r="B43" s="39">
        <v>31</v>
      </c>
      <c r="C43" s="39">
        <v>26</v>
      </c>
      <c r="D43" s="57">
        <v>18</v>
      </c>
      <c r="E43" s="43" t="s">
        <v>21</v>
      </c>
      <c r="F43" s="121">
        <v>0.5520833333333334</v>
      </c>
      <c r="G43" s="43" t="s">
        <v>166</v>
      </c>
      <c r="H43" s="92">
        <v>1</v>
      </c>
      <c r="I43" s="92"/>
      <c r="J43" s="92"/>
      <c r="K43" s="92"/>
      <c r="L43" s="92"/>
      <c r="M43" s="122"/>
      <c r="N43" s="92"/>
      <c r="O43" s="114"/>
      <c r="P43" s="117" t="s">
        <v>253</v>
      </c>
      <c r="Q43" s="117" t="s">
        <v>213</v>
      </c>
      <c r="R43" s="43">
        <v>56</v>
      </c>
      <c r="S43" s="43" t="s">
        <v>71</v>
      </c>
      <c r="T43" s="43" t="s">
        <v>207</v>
      </c>
      <c r="U43" s="43" t="s">
        <v>72</v>
      </c>
      <c r="V43" s="114"/>
      <c r="W43" s="113" t="s">
        <v>9</v>
      </c>
      <c r="X43" s="90"/>
      <c r="Y43" s="43" t="s">
        <v>215</v>
      </c>
      <c r="Z43" s="45">
        <v>7.5</v>
      </c>
      <c r="AA43" s="43" t="s">
        <v>214</v>
      </c>
      <c r="AB43" s="46" t="s">
        <v>136</v>
      </c>
      <c r="AC43" s="91">
        <v>1</v>
      </c>
      <c r="AD43" s="123"/>
      <c r="AE43" s="57"/>
      <c r="AF43" s="57"/>
      <c r="AG43" s="91"/>
      <c r="AH43" s="57"/>
      <c r="AI43" s="91"/>
      <c r="AJ43" s="43" t="s">
        <v>107</v>
      </c>
      <c r="AK43" s="40"/>
      <c r="AL43" s="113"/>
      <c r="AM43" s="46"/>
      <c r="AN43" s="116">
        <v>1</v>
      </c>
    </row>
    <row r="44" spans="1:40" s="11" customFormat="1" ht="38.25">
      <c r="A44" s="39">
        <v>27</v>
      </c>
      <c r="B44" s="39">
        <v>32</v>
      </c>
      <c r="C44" s="39">
        <v>27</v>
      </c>
      <c r="D44" s="57">
        <v>20</v>
      </c>
      <c r="E44" s="43" t="s">
        <v>21</v>
      </c>
      <c r="F44" s="121">
        <v>0.611111111111111</v>
      </c>
      <c r="G44" s="43" t="s">
        <v>91</v>
      </c>
      <c r="H44" s="92"/>
      <c r="I44" s="92"/>
      <c r="J44" s="92">
        <v>1</v>
      </c>
      <c r="K44" s="92"/>
      <c r="L44" s="92"/>
      <c r="M44" s="122"/>
      <c r="N44" s="92"/>
      <c r="O44" s="114"/>
      <c r="P44" s="42" t="s">
        <v>254</v>
      </c>
      <c r="Q44" s="117" t="s">
        <v>109</v>
      </c>
      <c r="R44" s="43">
        <v>59</v>
      </c>
      <c r="S44" s="43" t="s">
        <v>104</v>
      </c>
      <c r="T44" s="43" t="s">
        <v>131</v>
      </c>
      <c r="U44" s="43" t="s">
        <v>72</v>
      </c>
      <c r="V44" s="114"/>
      <c r="W44" s="118" t="s">
        <v>95</v>
      </c>
      <c r="X44" s="90"/>
      <c r="Y44" s="43" t="s">
        <v>216</v>
      </c>
      <c r="Z44" s="45">
        <v>12.3</v>
      </c>
      <c r="AA44" s="43" t="s">
        <v>255</v>
      </c>
      <c r="AB44" s="46" t="s">
        <v>136</v>
      </c>
      <c r="AC44" s="91"/>
      <c r="AD44" s="123"/>
      <c r="AE44" s="57">
        <v>1</v>
      </c>
      <c r="AF44" s="57"/>
      <c r="AG44" s="91"/>
      <c r="AH44" s="57"/>
      <c r="AI44" s="91"/>
      <c r="AJ44" s="43" t="s">
        <v>107</v>
      </c>
      <c r="AK44" s="40"/>
      <c r="AL44" s="113"/>
      <c r="AM44" s="46"/>
      <c r="AN44" s="116">
        <v>1</v>
      </c>
    </row>
    <row r="45" spans="1:40" s="11" customFormat="1" ht="25.5">
      <c r="A45" s="39">
        <v>28</v>
      </c>
      <c r="B45" s="39">
        <v>33</v>
      </c>
      <c r="C45" s="39">
        <v>28</v>
      </c>
      <c r="D45" s="57">
        <v>21</v>
      </c>
      <c r="E45" s="43" t="s">
        <v>21</v>
      </c>
      <c r="F45" s="121">
        <v>0.3055555555555555</v>
      </c>
      <c r="G45" s="43" t="s">
        <v>101</v>
      </c>
      <c r="H45" s="92"/>
      <c r="I45" s="92"/>
      <c r="J45" s="92"/>
      <c r="K45" s="92">
        <v>1</v>
      </c>
      <c r="L45" s="92"/>
      <c r="M45" s="122"/>
      <c r="N45" s="92"/>
      <c r="O45" s="114"/>
      <c r="P45" s="115" t="s">
        <v>256</v>
      </c>
      <c r="Q45" s="42" t="s">
        <v>150</v>
      </c>
      <c r="R45" s="43">
        <v>18</v>
      </c>
      <c r="S45" s="43" t="s">
        <v>71</v>
      </c>
      <c r="T45" s="43" t="s">
        <v>131</v>
      </c>
      <c r="U45" s="43" t="s">
        <v>72</v>
      </c>
      <c r="V45" s="114"/>
      <c r="W45" s="118" t="s">
        <v>95</v>
      </c>
      <c r="X45" s="90"/>
      <c r="Y45" s="43" t="s">
        <v>190</v>
      </c>
      <c r="Z45" s="45">
        <v>36.7</v>
      </c>
      <c r="AA45" s="43" t="s">
        <v>217</v>
      </c>
      <c r="AB45" s="46" t="s">
        <v>195</v>
      </c>
      <c r="AC45" s="91"/>
      <c r="AD45" s="123"/>
      <c r="AE45" s="57">
        <v>1</v>
      </c>
      <c r="AF45" s="57"/>
      <c r="AG45" s="91"/>
      <c r="AH45" s="57"/>
      <c r="AI45" s="91"/>
      <c r="AJ45" s="43" t="s">
        <v>107</v>
      </c>
      <c r="AK45" s="40"/>
      <c r="AL45" s="113"/>
      <c r="AM45" s="46">
        <v>1</v>
      </c>
      <c r="AN45" s="40"/>
    </row>
    <row r="46" spans="1:40" s="11" customFormat="1" ht="25.5">
      <c r="A46" s="39">
        <v>29</v>
      </c>
      <c r="B46" s="39">
        <v>34</v>
      </c>
      <c r="C46" s="39"/>
      <c r="D46" s="57">
        <v>29</v>
      </c>
      <c r="E46" s="43" t="s">
        <v>21</v>
      </c>
      <c r="F46" s="121">
        <v>0.3333333333333333</v>
      </c>
      <c r="G46" s="43" t="s">
        <v>129</v>
      </c>
      <c r="H46" s="92"/>
      <c r="I46" s="92"/>
      <c r="J46" s="92"/>
      <c r="K46" s="92"/>
      <c r="L46" s="92">
        <v>1</v>
      </c>
      <c r="M46" s="122"/>
      <c r="N46" s="92"/>
      <c r="O46" s="114"/>
      <c r="P46" s="115" t="s">
        <v>218</v>
      </c>
      <c r="Q46" s="42" t="s">
        <v>181</v>
      </c>
      <c r="R46" s="43">
        <v>14</v>
      </c>
      <c r="S46" s="43" t="s">
        <v>104</v>
      </c>
      <c r="T46" s="43" t="s">
        <v>144</v>
      </c>
      <c r="U46" s="43" t="s">
        <v>72</v>
      </c>
      <c r="V46" s="114"/>
      <c r="W46" s="118" t="s">
        <v>105</v>
      </c>
      <c r="X46" s="90"/>
      <c r="Y46" s="125" t="s">
        <v>219</v>
      </c>
      <c r="Z46" s="45"/>
      <c r="AA46" s="43" t="s">
        <v>220</v>
      </c>
      <c r="AB46" s="46" t="s">
        <v>136</v>
      </c>
      <c r="AC46" s="91"/>
      <c r="AD46" s="123"/>
      <c r="AE46" s="57"/>
      <c r="AF46" s="57"/>
      <c r="AG46" s="91"/>
      <c r="AH46" s="57"/>
      <c r="AI46" s="57">
        <v>1</v>
      </c>
      <c r="AJ46" s="43" t="s">
        <v>107</v>
      </c>
      <c r="AK46" s="40"/>
      <c r="AL46" s="113"/>
      <c r="AM46" s="46">
        <v>1</v>
      </c>
      <c r="AN46" s="118"/>
    </row>
    <row r="47" spans="1:40" s="11" customFormat="1" ht="25.5">
      <c r="A47" s="39">
        <v>29</v>
      </c>
      <c r="B47" s="39">
        <v>35</v>
      </c>
      <c r="C47" s="39"/>
      <c r="D47" s="57">
        <v>29</v>
      </c>
      <c r="E47" s="43" t="s">
        <v>21</v>
      </c>
      <c r="F47" s="121">
        <v>0.3333333333333333</v>
      </c>
      <c r="G47" s="43" t="s">
        <v>129</v>
      </c>
      <c r="H47" s="92"/>
      <c r="I47" s="92"/>
      <c r="J47" s="92"/>
      <c r="K47" s="92"/>
      <c r="L47" s="92">
        <v>1</v>
      </c>
      <c r="M47" s="122"/>
      <c r="N47" s="92"/>
      <c r="O47" s="114"/>
      <c r="P47" s="115" t="s">
        <v>218</v>
      </c>
      <c r="Q47" s="42" t="s">
        <v>181</v>
      </c>
      <c r="R47" s="43">
        <v>16</v>
      </c>
      <c r="S47" s="43" t="s">
        <v>71</v>
      </c>
      <c r="T47" s="43" t="s">
        <v>144</v>
      </c>
      <c r="U47" s="43" t="s">
        <v>72</v>
      </c>
      <c r="V47" s="114"/>
      <c r="W47" s="118" t="s">
        <v>105</v>
      </c>
      <c r="X47" s="90"/>
      <c r="Y47" s="125" t="s">
        <v>219</v>
      </c>
      <c r="Z47" s="45"/>
      <c r="AA47" s="43" t="s">
        <v>220</v>
      </c>
      <c r="AB47" s="46" t="s">
        <v>136</v>
      </c>
      <c r="AC47" s="91"/>
      <c r="AD47" s="123"/>
      <c r="AE47" s="57"/>
      <c r="AF47" s="57"/>
      <c r="AG47" s="91"/>
      <c r="AH47" s="57"/>
      <c r="AI47" s="57">
        <v>1</v>
      </c>
      <c r="AJ47" s="43" t="s">
        <v>107</v>
      </c>
      <c r="AK47" s="40"/>
      <c r="AL47" s="113"/>
      <c r="AM47" s="46">
        <v>1</v>
      </c>
      <c r="AN47" s="118"/>
    </row>
    <row r="48" spans="1:40" s="11" customFormat="1" ht="12.75">
      <c r="A48" s="39">
        <v>30</v>
      </c>
      <c r="B48" s="39">
        <v>36</v>
      </c>
      <c r="C48" s="39">
        <v>29</v>
      </c>
      <c r="D48" s="57">
        <v>6</v>
      </c>
      <c r="E48" s="43" t="s">
        <v>33</v>
      </c>
      <c r="F48" s="121">
        <v>0.8125</v>
      </c>
      <c r="G48" s="43" t="s">
        <v>146</v>
      </c>
      <c r="H48" s="92"/>
      <c r="I48" s="92"/>
      <c r="J48" s="92"/>
      <c r="K48" s="92"/>
      <c r="L48" s="92"/>
      <c r="M48" s="122">
        <v>1</v>
      </c>
      <c r="N48" s="92"/>
      <c r="O48" s="114"/>
      <c r="P48" s="115" t="s">
        <v>257</v>
      </c>
      <c r="Q48" s="42" t="s">
        <v>124</v>
      </c>
      <c r="R48" s="43">
        <v>32</v>
      </c>
      <c r="S48" s="43" t="s">
        <v>71</v>
      </c>
      <c r="T48" s="43" t="s">
        <v>221</v>
      </c>
      <c r="U48" s="43" t="s">
        <v>222</v>
      </c>
      <c r="V48" s="114"/>
      <c r="W48" s="118" t="s">
        <v>95</v>
      </c>
      <c r="X48" s="90"/>
      <c r="Y48" s="43" t="s">
        <v>145</v>
      </c>
      <c r="Z48" s="45">
        <v>14</v>
      </c>
      <c r="AA48" s="43" t="s">
        <v>223</v>
      </c>
      <c r="AB48" s="46" t="s">
        <v>136</v>
      </c>
      <c r="AC48" s="91"/>
      <c r="AD48" s="123"/>
      <c r="AE48" s="57">
        <v>1</v>
      </c>
      <c r="AF48" s="57"/>
      <c r="AG48" s="91"/>
      <c r="AH48" s="57"/>
      <c r="AI48" s="57"/>
      <c r="AJ48" s="43" t="s">
        <v>173</v>
      </c>
      <c r="AK48" s="40"/>
      <c r="AL48" s="113"/>
      <c r="AM48" s="46">
        <v>1</v>
      </c>
      <c r="AN48" s="118"/>
    </row>
    <row r="49" spans="1:40" s="11" customFormat="1" ht="25.5">
      <c r="A49" s="39">
        <v>31</v>
      </c>
      <c r="B49" s="39">
        <v>37</v>
      </c>
      <c r="C49" s="39"/>
      <c r="D49" s="57">
        <v>10</v>
      </c>
      <c r="E49" s="43" t="s">
        <v>260</v>
      </c>
      <c r="F49" s="121">
        <v>21.11</v>
      </c>
      <c r="G49" s="43" t="s">
        <v>13</v>
      </c>
      <c r="H49" s="92"/>
      <c r="I49" s="92">
        <v>1</v>
      </c>
      <c r="J49" s="92"/>
      <c r="K49" s="92"/>
      <c r="L49" s="92"/>
      <c r="M49" s="122"/>
      <c r="N49" s="92"/>
      <c r="O49" s="114"/>
      <c r="P49" s="117" t="s">
        <v>261</v>
      </c>
      <c r="Q49" s="117" t="s">
        <v>181</v>
      </c>
      <c r="R49" s="43">
        <v>67</v>
      </c>
      <c r="S49" s="43" t="s">
        <v>71</v>
      </c>
      <c r="T49" s="43" t="s">
        <v>262</v>
      </c>
      <c r="U49" s="43" t="s">
        <v>263</v>
      </c>
      <c r="V49" s="114"/>
      <c r="W49" s="118" t="s">
        <v>95</v>
      </c>
      <c r="X49" s="90"/>
      <c r="Y49" s="43" t="s">
        <v>88</v>
      </c>
      <c r="Z49" s="45"/>
      <c r="AA49" s="43" t="s">
        <v>264</v>
      </c>
      <c r="AB49" s="46"/>
      <c r="AC49" s="91"/>
      <c r="AD49" s="123"/>
      <c r="AE49" s="57"/>
      <c r="AF49" s="57"/>
      <c r="AG49" s="91"/>
      <c r="AH49" s="57"/>
      <c r="AI49" s="57">
        <v>1</v>
      </c>
      <c r="AJ49" s="43" t="s">
        <v>265</v>
      </c>
      <c r="AK49" s="40"/>
      <c r="AL49" s="113"/>
      <c r="AM49" s="46"/>
      <c r="AN49" s="116">
        <v>1</v>
      </c>
    </row>
    <row r="50" spans="1:40" ht="37.5" customHeight="1">
      <c r="A50" s="39">
        <v>32</v>
      </c>
      <c r="B50" s="39">
        <v>38</v>
      </c>
      <c r="C50" s="39">
        <v>30</v>
      </c>
      <c r="D50" s="59">
        <v>12</v>
      </c>
      <c r="E50" s="43" t="s">
        <v>33</v>
      </c>
      <c r="F50" s="126">
        <v>0.8368055555555555</v>
      </c>
      <c r="G50" s="44" t="s">
        <v>129</v>
      </c>
      <c r="H50" s="44"/>
      <c r="I50" s="44"/>
      <c r="J50" s="44"/>
      <c r="K50" s="44"/>
      <c r="L50" s="44">
        <v>1</v>
      </c>
      <c r="M50" s="119"/>
      <c r="N50" s="44"/>
      <c r="O50" s="119"/>
      <c r="P50" s="127" t="s">
        <v>258</v>
      </c>
      <c r="Q50" s="117" t="s">
        <v>109</v>
      </c>
      <c r="R50" s="44">
        <v>37</v>
      </c>
      <c r="S50" s="43" t="s">
        <v>71</v>
      </c>
      <c r="T50" s="44" t="s">
        <v>227</v>
      </c>
      <c r="U50" s="44" t="s">
        <v>72</v>
      </c>
      <c r="V50" s="119"/>
      <c r="W50" s="120" t="s">
        <v>95</v>
      </c>
      <c r="X50" s="44"/>
      <c r="Y50" s="44" t="s">
        <v>228</v>
      </c>
      <c r="Z50" s="44">
        <v>16.3</v>
      </c>
      <c r="AA50" s="44" t="s">
        <v>259</v>
      </c>
      <c r="AB50" s="44" t="s">
        <v>272</v>
      </c>
      <c r="AC50" s="44"/>
      <c r="AD50" s="119"/>
      <c r="AE50" s="44">
        <v>1</v>
      </c>
      <c r="AF50" s="44"/>
      <c r="AG50" s="44"/>
      <c r="AH50" s="44"/>
      <c r="AI50" s="44"/>
      <c r="AJ50" s="44" t="s">
        <v>107</v>
      </c>
      <c r="AK50" s="44"/>
      <c r="AL50" s="120"/>
      <c r="AM50" s="44"/>
      <c r="AN50" s="116">
        <v>1</v>
      </c>
    </row>
    <row r="51" spans="1:40" s="11" customFormat="1" ht="25.5">
      <c r="A51" s="39">
        <v>33</v>
      </c>
      <c r="B51" s="39">
        <v>39</v>
      </c>
      <c r="C51" s="39"/>
      <c r="D51" s="57">
        <v>14</v>
      </c>
      <c r="E51" s="43" t="s">
        <v>33</v>
      </c>
      <c r="F51" s="121">
        <v>0.40972222222222227</v>
      </c>
      <c r="G51" s="43" t="s">
        <v>157</v>
      </c>
      <c r="H51" s="92"/>
      <c r="I51" s="92"/>
      <c r="J51" s="92"/>
      <c r="K51" s="92"/>
      <c r="L51" s="92"/>
      <c r="M51" s="122"/>
      <c r="N51" s="92">
        <v>1</v>
      </c>
      <c r="O51" s="114"/>
      <c r="P51" s="117" t="s">
        <v>213</v>
      </c>
      <c r="Q51" s="117" t="s">
        <v>213</v>
      </c>
      <c r="R51" s="43">
        <v>85</v>
      </c>
      <c r="S51" s="43" t="s">
        <v>71</v>
      </c>
      <c r="T51" s="44" t="s">
        <v>224</v>
      </c>
      <c r="U51" s="43" t="s">
        <v>72</v>
      </c>
      <c r="V51" s="114"/>
      <c r="W51" s="113" t="s">
        <v>9</v>
      </c>
      <c r="X51" s="90"/>
      <c r="Y51" s="125" t="s">
        <v>225</v>
      </c>
      <c r="Z51" s="125"/>
      <c r="AA51" s="139" t="s">
        <v>226</v>
      </c>
      <c r="AB51" s="140"/>
      <c r="AC51" s="91"/>
      <c r="AD51" s="123"/>
      <c r="AE51" s="57"/>
      <c r="AF51" s="57"/>
      <c r="AG51" s="91"/>
      <c r="AH51" s="57">
        <v>1</v>
      </c>
      <c r="AI51" s="57"/>
      <c r="AJ51" s="43" t="s">
        <v>107</v>
      </c>
      <c r="AK51" s="40"/>
      <c r="AL51" s="113"/>
      <c r="AM51" s="46"/>
      <c r="AN51" s="116">
        <v>1</v>
      </c>
    </row>
    <row r="52" spans="1:40" s="11" customFormat="1" ht="38.25">
      <c r="A52" s="39">
        <v>34</v>
      </c>
      <c r="B52" s="39">
        <v>40</v>
      </c>
      <c r="C52" s="39">
        <v>31</v>
      </c>
      <c r="D52" s="57">
        <v>29</v>
      </c>
      <c r="E52" s="43" t="s">
        <v>33</v>
      </c>
      <c r="F52" s="41">
        <v>0.5041666666666667</v>
      </c>
      <c r="G52" s="43" t="s">
        <v>166</v>
      </c>
      <c r="H52" s="92">
        <v>1</v>
      </c>
      <c r="I52" s="92"/>
      <c r="J52" s="92"/>
      <c r="K52" s="92"/>
      <c r="L52" s="128"/>
      <c r="M52" s="92"/>
      <c r="N52" s="92"/>
      <c r="O52" s="114"/>
      <c r="P52" s="117" t="s">
        <v>268</v>
      </c>
      <c r="Q52" s="42" t="s">
        <v>181</v>
      </c>
      <c r="R52" s="129">
        <v>48</v>
      </c>
      <c r="S52" s="130" t="s">
        <v>71</v>
      </c>
      <c r="T52" s="44" t="s">
        <v>187</v>
      </c>
      <c r="U52" s="43" t="s">
        <v>37</v>
      </c>
      <c r="V52" s="114"/>
      <c r="W52" s="118" t="s">
        <v>95</v>
      </c>
      <c r="X52" s="90"/>
      <c r="Y52" s="120" t="s">
        <v>266</v>
      </c>
      <c r="Z52" s="125">
        <v>5</v>
      </c>
      <c r="AA52" s="131" t="s">
        <v>267</v>
      </c>
      <c r="AB52" s="131" t="s">
        <v>195</v>
      </c>
      <c r="AC52" s="91"/>
      <c r="AD52" s="57"/>
      <c r="AE52" s="57"/>
      <c r="AF52" s="57">
        <v>1</v>
      </c>
      <c r="AG52" s="91"/>
      <c r="AH52" s="57"/>
      <c r="AI52" s="57"/>
      <c r="AJ52" s="43" t="s">
        <v>188</v>
      </c>
      <c r="AK52" s="40"/>
      <c r="AL52" s="39"/>
      <c r="AM52" s="46"/>
      <c r="AN52" s="46">
        <v>1</v>
      </c>
    </row>
    <row r="53" spans="1:40" s="11" customFormat="1" ht="25.5">
      <c r="A53" s="134">
        <v>35</v>
      </c>
      <c r="B53" s="56">
        <v>41</v>
      </c>
      <c r="C53" s="56">
        <v>32</v>
      </c>
      <c r="D53" s="46">
        <v>8</v>
      </c>
      <c r="E53" s="40" t="s">
        <v>34</v>
      </c>
      <c r="F53" s="135">
        <v>0.5493055555555556</v>
      </c>
      <c r="G53" s="40" t="s">
        <v>91</v>
      </c>
      <c r="H53" s="40"/>
      <c r="I53" s="40"/>
      <c r="J53" s="40">
        <v>1</v>
      </c>
      <c r="K53" s="40"/>
      <c r="L53" s="40"/>
      <c r="M53" s="40"/>
      <c r="N53" s="40"/>
      <c r="O53" s="114"/>
      <c r="P53" s="127" t="s">
        <v>271</v>
      </c>
      <c r="Q53" s="42" t="s">
        <v>124</v>
      </c>
      <c r="R53" s="40">
        <v>24</v>
      </c>
      <c r="S53" s="40" t="s">
        <v>104</v>
      </c>
      <c r="T53" s="40" t="s">
        <v>269</v>
      </c>
      <c r="U53" s="40" t="s">
        <v>72</v>
      </c>
      <c r="V53" s="114"/>
      <c r="W53" s="118" t="s">
        <v>95</v>
      </c>
      <c r="X53" s="40"/>
      <c r="Y53" s="40" t="s">
        <v>201</v>
      </c>
      <c r="Z53" s="40">
        <v>128</v>
      </c>
      <c r="AA53" s="40" t="s">
        <v>270</v>
      </c>
      <c r="AB53" s="40" t="s">
        <v>272</v>
      </c>
      <c r="AC53" s="46">
        <v>1</v>
      </c>
      <c r="AD53" s="40"/>
      <c r="AE53" s="40"/>
      <c r="AF53" s="40"/>
      <c r="AG53" s="40"/>
      <c r="AH53" s="40"/>
      <c r="AI53" s="40"/>
      <c r="AJ53" s="40" t="s">
        <v>137</v>
      </c>
      <c r="AK53" s="40"/>
      <c r="AL53" s="40"/>
      <c r="AM53" s="46">
        <v>1</v>
      </c>
      <c r="AN53" s="46"/>
    </row>
    <row r="54" spans="1:40" s="11" customFormat="1" ht="12.75">
      <c r="A54" s="90">
        <v>36</v>
      </c>
      <c r="B54" s="56">
        <v>42</v>
      </c>
      <c r="C54" s="44"/>
      <c r="D54" s="59">
        <v>9</v>
      </c>
      <c r="E54" s="44" t="s">
        <v>34</v>
      </c>
      <c r="F54" s="137">
        <v>0.46527777777777773</v>
      </c>
      <c r="G54" s="44" t="s">
        <v>101</v>
      </c>
      <c r="H54" s="44"/>
      <c r="I54" s="44"/>
      <c r="J54" s="44"/>
      <c r="K54" s="44">
        <v>1</v>
      </c>
      <c r="L54" s="44"/>
      <c r="M54" s="44"/>
      <c r="N54" s="44"/>
      <c r="O54" s="44"/>
      <c r="P54" s="44" t="s">
        <v>275</v>
      </c>
      <c r="Q54" s="44" t="s">
        <v>237</v>
      </c>
      <c r="R54" s="44">
        <v>79</v>
      </c>
      <c r="S54" s="44" t="s">
        <v>104</v>
      </c>
      <c r="T54" s="44" t="s">
        <v>131</v>
      </c>
      <c r="U54" s="44" t="s">
        <v>273</v>
      </c>
      <c r="V54" s="44"/>
      <c r="W54" s="39" t="s">
        <v>9</v>
      </c>
      <c r="X54" s="44"/>
      <c r="Y54" s="44" t="s">
        <v>274</v>
      </c>
      <c r="Z54" s="44"/>
      <c r="AA54" s="44" t="s">
        <v>131</v>
      </c>
      <c r="AB54" s="44" t="s">
        <v>136</v>
      </c>
      <c r="AC54" s="44"/>
      <c r="AD54" s="44"/>
      <c r="AE54" s="44"/>
      <c r="AF54" s="44"/>
      <c r="AG54" s="44"/>
      <c r="AH54" s="56">
        <v>1</v>
      </c>
      <c r="AI54" s="44"/>
      <c r="AJ54" s="44" t="s">
        <v>107</v>
      </c>
      <c r="AK54" s="44"/>
      <c r="AL54" s="44"/>
      <c r="AM54" s="44"/>
      <c r="AN54" s="59">
        <v>1</v>
      </c>
    </row>
    <row r="55" spans="1:40" ht="13.5" thickBot="1">
      <c r="A55" s="136">
        <v>37</v>
      </c>
      <c r="B55" s="132">
        <v>43</v>
      </c>
      <c r="C55" s="53"/>
      <c r="D55" s="76">
        <v>29</v>
      </c>
      <c r="E55" s="53" t="s">
        <v>34</v>
      </c>
      <c r="F55" s="138">
        <v>0.7</v>
      </c>
      <c r="G55" s="53" t="s">
        <v>91</v>
      </c>
      <c r="H55" s="53"/>
      <c r="I55" s="53"/>
      <c r="J55" s="53">
        <v>1</v>
      </c>
      <c r="K55" s="53"/>
      <c r="L55" s="53"/>
      <c r="M55" s="53"/>
      <c r="N55" s="53"/>
      <c r="O55" s="53"/>
      <c r="P55" s="53" t="s">
        <v>276</v>
      </c>
      <c r="Q55" s="53" t="s">
        <v>237</v>
      </c>
      <c r="R55" s="53">
        <v>84</v>
      </c>
      <c r="S55" s="53" t="s">
        <v>104</v>
      </c>
      <c r="T55" s="53" t="s">
        <v>131</v>
      </c>
      <c r="U55" s="53" t="s">
        <v>72</v>
      </c>
      <c r="V55" s="53"/>
      <c r="W55" s="136" t="s">
        <v>9</v>
      </c>
      <c r="X55" s="53"/>
      <c r="Y55" s="53" t="s">
        <v>277</v>
      </c>
      <c r="Z55" s="53"/>
      <c r="AA55" s="53" t="s">
        <v>131</v>
      </c>
      <c r="AB55" s="53" t="s">
        <v>136</v>
      </c>
      <c r="AC55" s="53"/>
      <c r="AD55" s="53"/>
      <c r="AE55" s="53"/>
      <c r="AF55" s="53"/>
      <c r="AG55" s="53"/>
      <c r="AH55" s="132">
        <v>1</v>
      </c>
      <c r="AI55" s="53"/>
      <c r="AJ55" s="53" t="s">
        <v>107</v>
      </c>
      <c r="AK55" s="53"/>
      <c r="AL55" s="53"/>
      <c r="AM55" s="53"/>
      <c r="AN55" s="76">
        <v>1</v>
      </c>
    </row>
    <row r="56" spans="1:40" ht="12.75">
      <c r="A56" s="4" t="s">
        <v>83</v>
      </c>
      <c r="B56" s="4"/>
      <c r="C56" s="4"/>
      <c r="D56" s="10"/>
      <c r="E56" s="10"/>
      <c r="F56" s="19"/>
      <c r="G56" s="10"/>
      <c r="H56" s="93">
        <f>SUM(H13:H55)</f>
        <v>3</v>
      </c>
      <c r="I56" s="93">
        <f aca="true" t="shared" si="0" ref="I56:N56">SUM(I13:I55)</f>
        <v>4</v>
      </c>
      <c r="J56" s="93">
        <f t="shared" si="0"/>
        <v>7</v>
      </c>
      <c r="K56" s="93">
        <f t="shared" si="0"/>
        <v>9</v>
      </c>
      <c r="L56" s="93">
        <f t="shared" si="0"/>
        <v>10</v>
      </c>
      <c r="M56" s="93">
        <f t="shared" si="0"/>
        <v>3</v>
      </c>
      <c r="N56" s="93">
        <f t="shared" si="0"/>
        <v>7</v>
      </c>
      <c r="O56" s="93">
        <f>SUM(O16:O50)</f>
        <v>0</v>
      </c>
      <c r="P56" s="10"/>
      <c r="Q56" s="10"/>
      <c r="R56" s="10"/>
      <c r="S56" s="10"/>
      <c r="T56" s="11"/>
      <c r="U56" s="10"/>
      <c r="V56" s="10"/>
      <c r="W56" s="10"/>
      <c r="X56" s="4"/>
      <c r="Y56" s="10"/>
      <c r="Z56" s="10"/>
      <c r="AA56" s="10"/>
      <c r="AB56" s="10"/>
      <c r="AC56" s="94">
        <f aca="true" t="shared" si="1" ref="AC56:AI56">SUM(AC13:AC54)/SUM($AC13:$AI53)</f>
        <v>0.21951219512195122</v>
      </c>
      <c r="AD56" s="94">
        <f t="shared" si="1"/>
        <v>0</v>
      </c>
      <c r="AE56" s="94">
        <f t="shared" si="1"/>
        <v>0.36585365853658536</v>
      </c>
      <c r="AF56" s="94">
        <f t="shared" si="1"/>
        <v>0.17073170731707318</v>
      </c>
      <c r="AG56" s="94">
        <f t="shared" si="1"/>
        <v>0.024390243902439025</v>
      </c>
      <c r="AH56" s="94">
        <f t="shared" si="1"/>
        <v>0.17073170731707318</v>
      </c>
      <c r="AI56" s="94">
        <f t="shared" si="1"/>
        <v>0.07317073170731707</v>
      </c>
      <c r="AJ56" s="10"/>
      <c r="AK56" s="10"/>
      <c r="AL56" s="10">
        <f>SUM(AL13:AL55)</f>
        <v>4</v>
      </c>
      <c r="AM56" s="10">
        <f>SUM(AM13:AM55)</f>
        <v>17</v>
      </c>
      <c r="AN56" s="10">
        <f>SUM(AN13:AN55)</f>
        <v>22</v>
      </c>
    </row>
    <row r="57" spans="1:40" ht="12.75">
      <c r="A57" s="4"/>
      <c r="B57" s="4"/>
      <c r="C57" s="4"/>
      <c r="D57" s="10"/>
      <c r="E57" s="10"/>
      <c r="F57" s="19"/>
      <c r="G57" s="1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0"/>
      <c r="W57" s="10"/>
      <c r="X57" s="4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2.75">
      <c r="A58" s="4"/>
      <c r="B58" s="4"/>
      <c r="C58" s="4"/>
      <c r="D58" s="10"/>
      <c r="E58" s="10"/>
      <c r="F58" s="1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0"/>
      <c r="W58" s="10"/>
      <c r="X58" s="4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12.75">
      <c r="A59" s="4"/>
      <c r="B59" s="4"/>
      <c r="C59" s="4"/>
      <c r="D59" s="10"/>
      <c r="E59" s="10"/>
      <c r="F59" s="1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0"/>
      <c r="W59" s="10"/>
      <c r="X59" s="4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 t="s">
        <v>90</v>
      </c>
      <c r="AJ59" s="10"/>
      <c r="AK59" s="10"/>
      <c r="AL59" s="10"/>
      <c r="AM59" s="10"/>
      <c r="AN59" s="10"/>
    </row>
    <row r="60" spans="1:40" ht="12.75">
      <c r="A60" s="4"/>
      <c r="B60" s="4"/>
      <c r="C60" s="4"/>
      <c r="D60" s="10"/>
      <c r="E60" s="10"/>
      <c r="F60" s="1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0"/>
      <c r="W60" s="10"/>
      <c r="X60" s="4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ht="12.75">
      <c r="A61" s="4"/>
      <c r="B61" s="4"/>
      <c r="C61" s="4"/>
      <c r="D61" s="4"/>
      <c r="E61" s="4"/>
      <c r="F61" s="2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26"/>
      <c r="AK61" s="10"/>
      <c r="AL61" s="10"/>
      <c r="AM61" s="10"/>
      <c r="AN61" s="10"/>
    </row>
    <row r="62" spans="1:40" s="14" customFormat="1" ht="12.75">
      <c r="A62" s="4"/>
      <c r="B62" s="4"/>
      <c r="C62" s="4"/>
      <c r="D62" s="11"/>
      <c r="E62" s="11"/>
      <c r="F62" s="12"/>
      <c r="G62" s="10"/>
      <c r="H62" s="11"/>
      <c r="I62" s="11"/>
      <c r="J62" s="11"/>
      <c r="K62" s="11"/>
      <c r="L62" s="11"/>
      <c r="M62" s="11"/>
      <c r="N62" s="11"/>
      <c r="O62" s="11"/>
      <c r="P62" s="15"/>
      <c r="Q62" s="15"/>
      <c r="R62" s="11"/>
      <c r="S62" s="10"/>
      <c r="T62" s="11"/>
      <c r="U62" s="11"/>
      <c r="V62" s="11"/>
      <c r="W62" s="11"/>
      <c r="X62" s="20"/>
      <c r="Y62" s="11"/>
      <c r="Z62" s="17"/>
      <c r="AA62" s="11"/>
      <c r="AB62" s="18"/>
      <c r="AC62" s="22"/>
      <c r="AD62" s="22"/>
      <c r="AE62" s="23"/>
      <c r="AF62" s="22"/>
      <c r="AG62" s="22"/>
      <c r="AH62" s="22"/>
      <c r="AI62" s="22"/>
      <c r="AJ62" s="16"/>
      <c r="AK62" s="27"/>
      <c r="AL62" s="11"/>
      <c r="AM62" s="18"/>
      <c r="AN62" s="24"/>
    </row>
    <row r="63" spans="1:36" ht="12.75">
      <c r="A63" s="6"/>
      <c r="B63" s="6"/>
      <c r="C63" s="6"/>
      <c r="D63" s="6"/>
      <c r="E63" s="4"/>
      <c r="F63" s="28"/>
      <c r="G63" s="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4"/>
      <c r="T63" s="6"/>
      <c r="U63" s="6"/>
      <c r="V63" s="6"/>
      <c r="W63" s="6"/>
      <c r="AJ63" s="16"/>
    </row>
    <row r="64" spans="1:24" ht="12.75">
      <c r="A64" s="6"/>
      <c r="B64" s="6"/>
      <c r="C64" s="6"/>
      <c r="E64" s="11"/>
      <c r="F64" s="29"/>
      <c r="G64" s="10"/>
      <c r="X64" s="6"/>
    </row>
    <row r="65" spans="1:23" ht="12.75">
      <c r="A65" s="6"/>
      <c r="B65" s="6"/>
      <c r="C65" s="6"/>
      <c r="D65" s="6"/>
      <c r="E65" s="6"/>
      <c r="F65" s="28"/>
      <c r="G65" s="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4"/>
      <c r="T65" s="6"/>
      <c r="U65" s="6"/>
      <c r="V65" s="6"/>
      <c r="W65" s="6"/>
    </row>
    <row r="66" spans="6:36" s="6" customFormat="1" ht="12.75">
      <c r="F66" s="28"/>
      <c r="G66" s="4"/>
      <c r="H66" s="4"/>
      <c r="AJ66" s="14"/>
    </row>
    <row r="67" spans="6:36" s="6" customFormat="1" ht="12.75">
      <c r="F67" s="28"/>
      <c r="G67" s="4"/>
      <c r="H67" s="4"/>
      <c r="AJ67" s="14"/>
    </row>
    <row r="68" spans="4:36" s="6" customFormat="1" ht="12.75">
      <c r="D68" s="14"/>
      <c r="E68" s="14"/>
      <c r="F68" s="30"/>
      <c r="G68" s="13"/>
      <c r="H68" s="4"/>
      <c r="K68" s="14"/>
      <c r="P68" s="14"/>
      <c r="Q68" s="14"/>
      <c r="R68" s="14"/>
      <c r="S68" s="14"/>
      <c r="T68" s="14"/>
      <c r="U68" s="14"/>
      <c r="Y68" s="14"/>
      <c r="AA68" s="14"/>
      <c r="AJ68" s="14"/>
    </row>
    <row r="69" spans="6:27" s="6" customFormat="1" ht="12.75">
      <c r="F69" s="28"/>
      <c r="G69" s="21"/>
      <c r="H69" s="4"/>
      <c r="K69" s="14"/>
      <c r="Y69" s="14"/>
      <c r="AA69" s="14"/>
    </row>
    <row r="70" spans="4:27" s="6" customFormat="1" ht="12.75">
      <c r="D70" s="14"/>
      <c r="E70" s="14"/>
      <c r="F70" s="30"/>
      <c r="G70" s="13"/>
      <c r="H70" s="4"/>
      <c r="J70" s="14"/>
      <c r="K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4:40" s="6" customFormat="1" ht="12.75">
      <c r="D71" s="14"/>
      <c r="E71" s="14"/>
      <c r="F71" s="30"/>
      <c r="G71" s="1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Y71" s="14"/>
      <c r="AA71" s="14"/>
      <c r="AN71" s="14"/>
    </row>
    <row r="72" spans="4:29" s="6" customFormat="1" ht="12.75">
      <c r="D72" s="14"/>
      <c r="E72" s="14"/>
      <c r="F72" s="30"/>
      <c r="G72" s="14"/>
      <c r="H72" s="14"/>
      <c r="I72" s="14"/>
      <c r="J72" s="14"/>
      <c r="K72" s="14"/>
      <c r="L72" s="14"/>
      <c r="P72" s="14"/>
      <c r="Q72" s="14"/>
      <c r="R72" s="14"/>
      <c r="S72" s="14"/>
      <c r="Y72" s="14"/>
      <c r="Z72" s="14"/>
      <c r="AA72" s="14"/>
      <c r="AC72" s="14"/>
    </row>
    <row r="73" spans="1:27" ht="12.75">
      <c r="A73" s="6"/>
      <c r="B73" s="6"/>
      <c r="C73" s="6"/>
      <c r="D73" s="14"/>
      <c r="E73" s="14"/>
      <c r="F73" s="29"/>
      <c r="G73" s="14"/>
      <c r="O73" s="6"/>
      <c r="P73" s="14"/>
      <c r="Q73" s="14"/>
      <c r="R73" s="14"/>
      <c r="S73" s="14"/>
      <c r="T73" s="14"/>
      <c r="U73" s="14"/>
      <c r="V73" s="6"/>
      <c r="W73" s="6"/>
      <c r="X73" s="6"/>
      <c r="Y73" s="14"/>
      <c r="AA73" s="14"/>
    </row>
    <row r="74" spans="1:27" ht="12.75">
      <c r="A74" s="6"/>
      <c r="B74" s="6"/>
      <c r="C74" s="6"/>
      <c r="D74" s="14"/>
      <c r="E74" s="14"/>
      <c r="F74" s="29"/>
      <c r="G74" s="14"/>
      <c r="O74" s="6"/>
      <c r="P74" s="14"/>
      <c r="Q74" s="14"/>
      <c r="R74" s="14"/>
      <c r="S74" s="14"/>
      <c r="T74" s="14"/>
      <c r="U74" s="14"/>
      <c r="V74" s="6"/>
      <c r="W74" s="6"/>
      <c r="X74" s="6"/>
      <c r="Y74" s="14"/>
      <c r="AA74" s="14"/>
    </row>
    <row r="75" spans="1:27" ht="12.75">
      <c r="A75" s="6"/>
      <c r="B75" s="6"/>
      <c r="C75" s="6"/>
      <c r="D75" s="14"/>
      <c r="E75" s="14"/>
      <c r="F75" s="29"/>
      <c r="G75" s="14"/>
      <c r="O75" s="6"/>
      <c r="P75" s="14"/>
      <c r="Q75" s="14"/>
      <c r="R75" s="14"/>
      <c r="S75" s="14"/>
      <c r="T75" s="14"/>
      <c r="U75" s="14"/>
      <c r="V75" s="6"/>
      <c r="W75" s="6"/>
      <c r="X75" s="6"/>
      <c r="Y75" s="14"/>
      <c r="AA75" s="14"/>
    </row>
    <row r="76" spans="1:28" ht="12.75">
      <c r="A76" s="6"/>
      <c r="B76" s="6"/>
      <c r="C76" s="6"/>
      <c r="D76" s="14"/>
      <c r="E76" s="14"/>
      <c r="F76" s="29"/>
      <c r="G76" s="14"/>
      <c r="O76" s="6"/>
      <c r="P76" s="14"/>
      <c r="Q76" s="14"/>
      <c r="R76" s="14"/>
      <c r="S76" s="14"/>
      <c r="T76" s="14"/>
      <c r="U76" s="14"/>
      <c r="V76" s="6"/>
      <c r="W76" s="6"/>
      <c r="X76" s="6"/>
      <c r="Y76" s="14"/>
      <c r="AA76" s="14"/>
      <c r="AB76" s="14"/>
    </row>
    <row r="77" spans="1:37" ht="12.75">
      <c r="A77" s="6"/>
      <c r="B77" s="6"/>
      <c r="C77" s="6"/>
      <c r="D77" s="14"/>
      <c r="E77" s="14"/>
      <c r="F77" s="29"/>
      <c r="G77" s="31"/>
      <c r="H77" s="6"/>
      <c r="I77" s="6"/>
      <c r="J77" s="6"/>
      <c r="K77" s="6"/>
      <c r="L77" s="14"/>
      <c r="M77" s="6"/>
      <c r="N77" s="6"/>
      <c r="O77" s="6" t="e">
        <f>SUM(#REF!)</f>
        <v>#REF!</v>
      </c>
      <c r="P77" s="15"/>
      <c r="Q77" s="15"/>
      <c r="R77" s="14"/>
      <c r="S77" s="14"/>
      <c r="U77" s="14"/>
      <c r="V77" s="6"/>
      <c r="W77" s="6"/>
      <c r="X77" s="6"/>
      <c r="Y77" s="14"/>
      <c r="AA77" s="14"/>
      <c r="AB77" s="6"/>
      <c r="AC77" s="6"/>
      <c r="AD77" s="14"/>
      <c r="AE77" s="6"/>
      <c r="AF77" s="6"/>
      <c r="AG77" s="6"/>
      <c r="AH77" s="6"/>
      <c r="AI77" s="6"/>
      <c r="AJ77" s="6"/>
      <c r="AK77" s="6"/>
    </row>
    <row r="78" spans="1:37" ht="12.75">
      <c r="A78" s="6"/>
      <c r="B78" s="6"/>
      <c r="C78" s="6"/>
      <c r="D78" s="14"/>
      <c r="E78" s="14"/>
      <c r="F78" s="29"/>
      <c r="G78" s="31"/>
      <c r="H78" s="6"/>
      <c r="I78" s="6"/>
      <c r="J78" s="6"/>
      <c r="K78" s="6"/>
      <c r="L78" s="14"/>
      <c r="M78" s="6"/>
      <c r="N78" s="6"/>
      <c r="O78" s="6"/>
      <c r="P78" s="15"/>
      <c r="Q78" s="15"/>
      <c r="R78" s="13"/>
      <c r="S78" s="14"/>
      <c r="U78" s="14"/>
      <c r="V78" s="6"/>
      <c r="W78" s="6"/>
      <c r="X78" s="6"/>
      <c r="Y78" s="14"/>
      <c r="AA78" s="14"/>
      <c r="AB78" s="6"/>
      <c r="AC78" s="6"/>
      <c r="AD78" s="14"/>
      <c r="AE78" s="6"/>
      <c r="AF78" s="6"/>
      <c r="AG78" s="6"/>
      <c r="AH78" s="6"/>
      <c r="AI78" s="6"/>
      <c r="AJ78" s="6"/>
      <c r="AK78" s="6"/>
    </row>
    <row r="79" spans="1:37" ht="12.75">
      <c r="A79" s="6"/>
      <c r="B79" s="6"/>
      <c r="C79" s="6"/>
      <c r="D79" s="6"/>
      <c r="E79" s="6"/>
      <c r="F79" s="28"/>
      <c r="G79" s="32"/>
      <c r="H79" s="6"/>
      <c r="I79" s="6"/>
      <c r="J79" s="6"/>
      <c r="K79" s="6"/>
      <c r="L79" s="6"/>
      <c r="M79" s="6"/>
      <c r="N79" s="6"/>
      <c r="O79" s="6"/>
      <c r="P79" s="33"/>
      <c r="Q79" s="33"/>
      <c r="R79" s="21"/>
      <c r="S79" s="6"/>
      <c r="T79" s="6"/>
      <c r="U79" s="6"/>
      <c r="V79" s="6"/>
      <c r="W79" s="6"/>
      <c r="X79" s="6"/>
      <c r="Y79" s="14"/>
      <c r="AA79" s="14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27" ht="12.75">
      <c r="A80" s="6"/>
      <c r="B80" s="6"/>
      <c r="C80" s="6"/>
      <c r="D80" s="14"/>
      <c r="E80" s="14"/>
      <c r="F80" s="29"/>
      <c r="P80" s="15"/>
      <c r="Q80" s="15"/>
      <c r="R80" s="13"/>
      <c r="S80" s="14"/>
      <c r="T80" s="13"/>
      <c r="U80" s="14"/>
      <c r="X80" s="6"/>
      <c r="Y80" s="14"/>
      <c r="AA80" s="14"/>
    </row>
    <row r="81" spans="1:28" ht="12.75">
      <c r="A81" s="6"/>
      <c r="B81" s="6"/>
      <c r="C81" s="21"/>
      <c r="D81" s="13"/>
      <c r="E81" s="13"/>
      <c r="F81" s="34"/>
      <c r="P81" s="15"/>
      <c r="Q81" s="15"/>
      <c r="R81" s="13"/>
      <c r="S81" s="14"/>
      <c r="T81" s="13"/>
      <c r="X81" s="6"/>
      <c r="Y81" s="14"/>
      <c r="AA81" s="14"/>
      <c r="AB81" s="14"/>
    </row>
    <row r="82" spans="1:28" ht="12.75">
      <c r="A82" s="6"/>
      <c r="B82" s="6"/>
      <c r="C82" s="21"/>
      <c r="D82" s="13"/>
      <c r="E82" s="13"/>
      <c r="P82" s="15"/>
      <c r="Q82" s="15"/>
      <c r="R82" s="13"/>
      <c r="S82" s="14"/>
      <c r="T82" s="13"/>
      <c r="U82" s="13"/>
      <c r="X82" s="6"/>
      <c r="Y82" s="14"/>
      <c r="AA82" s="14"/>
      <c r="AB82" s="14"/>
    </row>
    <row r="83" spans="1:28" ht="12.75">
      <c r="A83" s="6"/>
      <c r="B83" s="6"/>
      <c r="C83" s="21"/>
      <c r="D83" s="13"/>
      <c r="E83" s="13"/>
      <c r="F83" s="29"/>
      <c r="P83" s="15"/>
      <c r="Q83" s="15"/>
      <c r="R83" s="13"/>
      <c r="S83" s="14"/>
      <c r="T83" s="13"/>
      <c r="U83" s="13"/>
      <c r="X83" s="6"/>
      <c r="Y83" s="14"/>
      <c r="AA83" s="14"/>
      <c r="AB83" s="14"/>
    </row>
    <row r="84" spans="1:28" ht="12.75">
      <c r="A84" s="6"/>
      <c r="B84" s="6"/>
      <c r="C84" s="21"/>
      <c r="D84" s="13"/>
      <c r="E84" s="13"/>
      <c r="F84" s="29"/>
      <c r="P84" s="15"/>
      <c r="Q84" s="15"/>
      <c r="R84" s="13"/>
      <c r="S84" s="14"/>
      <c r="T84" s="13"/>
      <c r="U84" s="13"/>
      <c r="X84" s="6"/>
      <c r="Y84" s="14"/>
      <c r="AA84" s="14"/>
      <c r="AB84" s="14"/>
    </row>
    <row r="85" spans="1:71" ht="12.75">
      <c r="A85" s="6"/>
      <c r="B85" s="6"/>
      <c r="C85" s="21"/>
      <c r="D85" s="21"/>
      <c r="E85" s="21"/>
      <c r="F85" s="28"/>
      <c r="G85" s="6"/>
      <c r="H85" s="6"/>
      <c r="I85" s="6"/>
      <c r="J85" s="6"/>
      <c r="K85" s="6"/>
      <c r="L85" s="6"/>
      <c r="M85" s="6"/>
      <c r="N85" s="6"/>
      <c r="O85" s="6"/>
      <c r="P85" s="35"/>
      <c r="Q85" s="35"/>
      <c r="R85" s="21"/>
      <c r="S85" s="6"/>
      <c r="T85" s="21"/>
      <c r="U85" s="21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1:28" ht="12.75">
      <c r="A86" s="6"/>
      <c r="B86" s="6"/>
      <c r="C86" s="21"/>
      <c r="D86" s="13"/>
      <c r="E86" s="13"/>
      <c r="F86" s="29"/>
      <c r="P86" s="15"/>
      <c r="Q86" s="15"/>
      <c r="R86" s="13"/>
      <c r="S86" s="14"/>
      <c r="T86" s="13"/>
      <c r="U86" s="13"/>
      <c r="X86" s="6"/>
      <c r="Y86" s="14"/>
      <c r="AA86" s="14"/>
      <c r="AB86" s="14"/>
    </row>
    <row r="87" spans="1:28" ht="12.75">
      <c r="A87" s="6"/>
      <c r="B87" s="6"/>
      <c r="C87" s="21"/>
      <c r="D87" s="13"/>
      <c r="E87" s="13"/>
      <c r="F87" s="29"/>
      <c r="P87" s="15"/>
      <c r="Q87" s="15"/>
      <c r="R87" s="13"/>
      <c r="S87" s="14"/>
      <c r="T87" s="13"/>
      <c r="U87" s="13"/>
      <c r="X87" s="6"/>
      <c r="Y87" s="14"/>
      <c r="AA87" s="14"/>
      <c r="AB87" s="14"/>
    </row>
    <row r="88" spans="1:28" ht="12.75">
      <c r="A88" s="6"/>
      <c r="B88" s="6"/>
      <c r="C88" s="21"/>
      <c r="D88" s="13"/>
      <c r="E88" s="13"/>
      <c r="F88" s="29"/>
      <c r="P88" s="15"/>
      <c r="Q88" s="15"/>
      <c r="R88" s="13"/>
      <c r="S88" s="14"/>
      <c r="T88" s="13"/>
      <c r="U88" s="13"/>
      <c r="X88" s="6"/>
      <c r="Y88" s="14"/>
      <c r="AA88" s="14"/>
      <c r="AB88" s="14"/>
    </row>
    <row r="89" spans="1:28" ht="12.75">
      <c r="A89" s="6"/>
      <c r="B89" s="6"/>
      <c r="C89" s="21"/>
      <c r="D89" s="13"/>
      <c r="E89" s="13"/>
      <c r="F89" s="29"/>
      <c r="P89" s="15"/>
      <c r="Q89" s="15"/>
      <c r="R89" s="13"/>
      <c r="S89" s="14"/>
      <c r="T89" s="13"/>
      <c r="U89" s="13"/>
      <c r="X89" s="6"/>
      <c r="Y89" s="14"/>
      <c r="AA89" s="14"/>
      <c r="AB89" s="14"/>
    </row>
    <row r="90" spans="1:28" ht="12.75">
      <c r="A90" s="6"/>
      <c r="B90" s="6"/>
      <c r="C90" s="21"/>
      <c r="D90" s="13"/>
      <c r="E90" s="13"/>
      <c r="F90" s="29"/>
      <c r="P90" s="15"/>
      <c r="Q90" s="15"/>
      <c r="R90" s="13"/>
      <c r="S90" s="14"/>
      <c r="T90" s="13"/>
      <c r="U90" s="13"/>
      <c r="X90" s="6"/>
      <c r="Y90" s="14"/>
      <c r="AA90" s="14"/>
      <c r="AB90" s="14"/>
    </row>
    <row r="91" spans="1:28" ht="12.75">
      <c r="A91" s="6"/>
      <c r="B91" s="6"/>
      <c r="C91" s="21"/>
      <c r="D91" s="13"/>
      <c r="E91" s="13"/>
      <c r="F91" s="29"/>
      <c r="P91" s="15"/>
      <c r="Q91" s="15"/>
      <c r="R91" s="13"/>
      <c r="S91" s="14"/>
      <c r="T91" s="13"/>
      <c r="U91" s="13"/>
      <c r="X91" s="6"/>
      <c r="Y91" s="14"/>
      <c r="AA91" s="14"/>
      <c r="AB91" s="14"/>
    </row>
    <row r="92" spans="1:28" ht="12.75">
      <c r="A92" s="6"/>
      <c r="B92" s="6"/>
      <c r="C92" s="21"/>
      <c r="D92" s="13"/>
      <c r="E92" s="13"/>
      <c r="F92" s="29"/>
      <c r="P92" s="15"/>
      <c r="Q92" s="15"/>
      <c r="R92" s="13"/>
      <c r="S92" s="14"/>
      <c r="T92" s="13"/>
      <c r="U92" s="13"/>
      <c r="X92" s="6"/>
      <c r="Y92" s="14"/>
      <c r="AA92" s="14"/>
      <c r="AB92" s="14"/>
    </row>
    <row r="93" spans="1:28" ht="12.75">
      <c r="A93" s="6"/>
      <c r="B93" s="6"/>
      <c r="C93" s="21"/>
      <c r="D93" s="13"/>
      <c r="E93" s="13"/>
      <c r="F93" s="29"/>
      <c r="P93" s="15"/>
      <c r="Q93" s="15"/>
      <c r="R93" s="13"/>
      <c r="S93" s="14"/>
      <c r="T93" s="13"/>
      <c r="U93" s="13"/>
      <c r="X93" s="6"/>
      <c r="Y93" s="14"/>
      <c r="AA93" s="14"/>
      <c r="AB93" s="14"/>
    </row>
    <row r="94" spans="1:28" ht="12.75">
      <c r="A94" s="6"/>
      <c r="B94" s="6"/>
      <c r="C94" s="21"/>
      <c r="D94" s="13"/>
      <c r="E94" s="13"/>
      <c r="F94" s="29"/>
      <c r="P94" s="15"/>
      <c r="Q94" s="15"/>
      <c r="R94" s="13"/>
      <c r="S94" s="14"/>
      <c r="T94" s="13"/>
      <c r="U94" s="13"/>
      <c r="X94" s="6"/>
      <c r="Y94" s="14"/>
      <c r="AA94" s="14"/>
      <c r="AB94" s="14"/>
    </row>
    <row r="95" spans="1:28" ht="12.75">
      <c r="A95" s="6"/>
      <c r="B95" s="6"/>
      <c r="C95" s="21"/>
      <c r="D95" s="36"/>
      <c r="E95" s="13"/>
      <c r="F95" s="29"/>
      <c r="P95" s="15"/>
      <c r="Q95" s="15"/>
      <c r="R95" s="13"/>
      <c r="S95" s="14"/>
      <c r="T95" s="13"/>
      <c r="U95" s="13"/>
      <c r="X95" s="6"/>
      <c r="Y95" s="14"/>
      <c r="AA95" s="14"/>
      <c r="AB95" s="14"/>
    </row>
    <row r="96" spans="1:28" ht="12.75">
      <c r="A96" s="6"/>
      <c r="B96" s="6"/>
      <c r="C96" s="21"/>
      <c r="D96" s="36"/>
      <c r="E96" s="13"/>
      <c r="F96" s="29"/>
      <c r="P96" s="15"/>
      <c r="Q96" s="15"/>
      <c r="R96" s="13"/>
      <c r="S96" s="14"/>
      <c r="T96" s="13"/>
      <c r="U96" s="13"/>
      <c r="X96" s="6"/>
      <c r="Y96" s="14"/>
      <c r="AA96" s="14"/>
      <c r="AB96" s="14"/>
    </row>
    <row r="97" spans="1:28" ht="12.75">
      <c r="A97" s="6"/>
      <c r="B97" s="6"/>
      <c r="C97" s="21"/>
      <c r="D97" s="36"/>
      <c r="E97" s="13"/>
      <c r="F97" s="29"/>
      <c r="P97" s="15"/>
      <c r="Q97" s="15"/>
      <c r="R97" s="13"/>
      <c r="S97" s="14"/>
      <c r="T97" s="13"/>
      <c r="U97" s="13"/>
      <c r="X97" s="6"/>
      <c r="Y97" s="14"/>
      <c r="AA97" s="14"/>
      <c r="AB97" s="14"/>
    </row>
    <row r="98" spans="1:28" ht="12.75">
      <c r="A98" s="6"/>
      <c r="B98" s="6"/>
      <c r="C98" s="21"/>
      <c r="D98" s="36"/>
      <c r="E98" s="13"/>
      <c r="F98" s="29"/>
      <c r="P98" s="15"/>
      <c r="Q98" s="15"/>
      <c r="R98" s="13"/>
      <c r="S98" s="14"/>
      <c r="T98" s="13"/>
      <c r="U98" s="13"/>
      <c r="X98" s="6"/>
      <c r="Y98" s="14"/>
      <c r="AA98" s="14"/>
      <c r="AB98" s="14"/>
    </row>
    <row r="99" spans="1:28" ht="12.75">
      <c r="A99" s="6"/>
      <c r="B99" s="6"/>
      <c r="C99" s="21"/>
      <c r="D99" s="36"/>
      <c r="E99" s="13"/>
      <c r="F99" s="29"/>
      <c r="P99" s="35"/>
      <c r="Q99" s="35"/>
      <c r="R99" s="21"/>
      <c r="S99" s="6"/>
      <c r="T99" s="21"/>
      <c r="U99" s="21"/>
      <c r="X99" s="6"/>
      <c r="Y99" s="6"/>
      <c r="Z99" s="6"/>
      <c r="AA99" s="6"/>
      <c r="AB99" s="6"/>
    </row>
    <row r="100" spans="1:28" ht="12.75">
      <c r="A100" s="6"/>
      <c r="B100" s="6"/>
      <c r="C100" s="21"/>
      <c r="D100" s="36"/>
      <c r="E100" s="13"/>
      <c r="F100" s="29"/>
      <c r="P100" s="15"/>
      <c r="Q100" s="15"/>
      <c r="R100" s="13"/>
      <c r="S100" s="14"/>
      <c r="T100" s="13"/>
      <c r="U100" s="13"/>
      <c r="X100" s="6"/>
      <c r="Y100" s="14"/>
      <c r="Z100" s="14"/>
      <c r="AA100" s="14"/>
      <c r="AB100" s="14"/>
    </row>
    <row r="101" spans="1:28" ht="12.75">
      <c r="A101" s="6"/>
      <c r="B101" s="6"/>
      <c r="C101" s="21"/>
      <c r="D101" s="36"/>
      <c r="E101" s="13"/>
      <c r="F101" s="29"/>
      <c r="P101" s="15"/>
      <c r="Q101" s="15"/>
      <c r="R101" s="13"/>
      <c r="S101" s="14"/>
      <c r="T101" s="13"/>
      <c r="U101" s="13"/>
      <c r="X101" s="6"/>
      <c r="Y101" s="14"/>
      <c r="Z101" s="14"/>
      <c r="AA101" s="14"/>
      <c r="AB101" s="14"/>
    </row>
    <row r="102" spans="3:21" s="6" customFormat="1" ht="12.75">
      <c r="C102" s="21"/>
      <c r="D102" s="37"/>
      <c r="E102" s="21"/>
      <c r="F102" s="28"/>
      <c r="P102" s="35"/>
      <c r="Q102" s="35"/>
      <c r="R102" s="21"/>
      <c r="T102" s="21"/>
      <c r="U102" s="21"/>
    </row>
    <row r="103" spans="1:28" ht="12.75">
      <c r="A103" s="6"/>
      <c r="B103" s="6"/>
      <c r="C103" s="21"/>
      <c r="D103" s="36"/>
      <c r="E103" s="13"/>
      <c r="F103" s="29"/>
      <c r="P103" s="15"/>
      <c r="Q103" s="15"/>
      <c r="R103" s="13"/>
      <c r="S103" s="14"/>
      <c r="T103" s="13"/>
      <c r="U103" s="13"/>
      <c r="X103" s="6"/>
      <c r="Y103" s="14"/>
      <c r="Z103" s="14"/>
      <c r="AA103" s="14"/>
      <c r="AB103" s="14"/>
    </row>
    <row r="104" spans="1:28" ht="12.75">
      <c r="A104" s="6"/>
      <c r="B104" s="6"/>
      <c r="C104" s="21"/>
      <c r="D104" s="36"/>
      <c r="E104" s="13"/>
      <c r="F104" s="29"/>
      <c r="P104" s="15"/>
      <c r="Q104" s="15"/>
      <c r="R104" s="13"/>
      <c r="S104" s="14"/>
      <c r="T104" s="13"/>
      <c r="U104" s="13"/>
      <c r="X104" s="6"/>
      <c r="Y104" s="14"/>
      <c r="Z104" s="14"/>
      <c r="AA104" s="14"/>
      <c r="AB104" s="14"/>
    </row>
    <row r="105" spans="1:28" ht="12.75">
      <c r="A105" s="6"/>
      <c r="B105" s="6"/>
      <c r="C105" s="21"/>
      <c r="D105" s="36"/>
      <c r="E105" s="13"/>
      <c r="F105" s="29"/>
      <c r="P105" s="15"/>
      <c r="Q105" s="15"/>
      <c r="R105" s="13"/>
      <c r="S105" s="14"/>
      <c r="T105" s="13"/>
      <c r="U105" s="13"/>
      <c r="X105" s="6"/>
      <c r="Y105" s="14"/>
      <c r="AA105" s="14"/>
      <c r="AB105" s="14"/>
    </row>
    <row r="106" spans="1:28" ht="12.75">
      <c r="A106" s="6"/>
      <c r="B106" s="6"/>
      <c r="C106" s="21"/>
      <c r="D106" s="36"/>
      <c r="E106" s="13"/>
      <c r="F106" s="29"/>
      <c r="P106" s="15"/>
      <c r="Q106" s="15"/>
      <c r="R106" s="13"/>
      <c r="S106" s="14"/>
      <c r="T106" s="13"/>
      <c r="U106" s="13"/>
      <c r="X106" s="6"/>
      <c r="Y106" s="14"/>
      <c r="AA106" s="14"/>
      <c r="AB106" s="6"/>
    </row>
    <row r="107" spans="1:28" ht="12.75">
      <c r="A107" s="6"/>
      <c r="B107" s="6"/>
      <c r="C107" s="21"/>
      <c r="D107" s="36"/>
      <c r="E107" s="13"/>
      <c r="F107" s="29"/>
      <c r="P107" s="15"/>
      <c r="Q107" s="15"/>
      <c r="R107" s="13"/>
      <c r="S107" s="14"/>
      <c r="T107" s="13"/>
      <c r="U107" s="13"/>
      <c r="X107" s="6"/>
      <c r="Y107" s="14"/>
      <c r="AA107" s="14"/>
      <c r="AB107" s="6"/>
    </row>
    <row r="108" spans="1:28" ht="12.75">
      <c r="A108" s="6"/>
      <c r="B108" s="6"/>
      <c r="C108" s="21"/>
      <c r="D108" s="13"/>
      <c r="E108" s="13"/>
      <c r="P108" s="15"/>
      <c r="Q108" s="15"/>
      <c r="R108" s="13"/>
      <c r="S108" s="14"/>
      <c r="T108" s="13"/>
      <c r="U108" s="13"/>
      <c r="X108" s="6"/>
      <c r="Y108" s="14"/>
      <c r="AA108" s="14"/>
      <c r="AB108" s="14"/>
    </row>
    <row r="109" spans="1:28" ht="12.75">
      <c r="A109" s="6"/>
      <c r="B109" s="6"/>
      <c r="C109" s="21"/>
      <c r="D109" s="13"/>
      <c r="E109" s="13"/>
      <c r="P109" s="15"/>
      <c r="Q109" s="15"/>
      <c r="R109" s="13"/>
      <c r="S109" s="14"/>
      <c r="T109" s="13"/>
      <c r="U109" s="13"/>
      <c r="X109" s="6"/>
      <c r="Y109" s="14"/>
      <c r="AA109" s="14"/>
      <c r="AB109" s="14"/>
    </row>
    <row r="110" spans="1:2" ht="12.75">
      <c r="A110" s="6"/>
      <c r="B110" s="6"/>
    </row>
    <row r="111" spans="1:2" ht="12.75">
      <c r="A111" s="6"/>
      <c r="B111" s="6"/>
    </row>
    <row r="112" spans="3:24" ht="12.75">
      <c r="C112" s="6"/>
      <c r="E112" s="11"/>
      <c r="F112" s="29"/>
      <c r="G112" s="10"/>
      <c r="P112" s="6"/>
      <c r="Q112" s="6"/>
      <c r="X112" s="6"/>
    </row>
    <row r="113" spans="1:28" ht="12.75">
      <c r="A113" s="6"/>
      <c r="B113" s="6"/>
      <c r="C113" s="21"/>
      <c r="D113" s="13"/>
      <c r="E113" s="13"/>
      <c r="F113" s="29"/>
      <c r="P113" s="35"/>
      <c r="Q113" s="35"/>
      <c r="R113" s="13"/>
      <c r="S113" s="14"/>
      <c r="T113" s="13"/>
      <c r="U113" s="13"/>
      <c r="X113" s="6"/>
      <c r="Y113" s="14"/>
      <c r="AA113" s="14"/>
      <c r="AB113" s="14"/>
    </row>
  </sheetData>
  <autoFilter ref="A12:BS24"/>
  <mergeCells count="1">
    <mergeCell ref="AA51:AB51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8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28"/>
  <sheetViews>
    <sheetView workbookViewId="0" topLeftCell="A10">
      <selection activeCell="G13" sqref="G13"/>
    </sheetView>
  </sheetViews>
  <sheetFormatPr defaultColWidth="11.421875" defaultRowHeight="12.75"/>
  <cols>
    <col min="6" max="6" width="10.28125" style="0" customWidth="1"/>
  </cols>
  <sheetData>
    <row r="8" ht="13.5" thickBot="1"/>
    <row r="9" spans="1:7" ht="21.75" customHeight="1">
      <c r="A9" s="70" t="s">
        <v>27</v>
      </c>
      <c r="B9" s="50" t="s">
        <v>31</v>
      </c>
      <c r="C9" s="50" t="s">
        <v>40</v>
      </c>
      <c r="D9" s="50" t="s">
        <v>42</v>
      </c>
      <c r="E9" s="50" t="s">
        <v>44</v>
      </c>
      <c r="F9" s="50" t="s">
        <v>45</v>
      </c>
      <c r="G9" s="96" t="s">
        <v>96</v>
      </c>
    </row>
    <row r="10" spans="1:7" ht="12.75">
      <c r="A10" s="65" t="s">
        <v>2</v>
      </c>
      <c r="B10" s="44">
        <v>17</v>
      </c>
      <c r="C10" s="44">
        <v>18</v>
      </c>
      <c r="D10" s="44">
        <v>9</v>
      </c>
      <c r="E10" s="44">
        <v>10</v>
      </c>
      <c r="F10" s="95">
        <v>7</v>
      </c>
      <c r="G10" s="97">
        <v>3</v>
      </c>
    </row>
    <row r="11" spans="1:7" ht="12.75">
      <c r="A11" s="65" t="s">
        <v>13</v>
      </c>
      <c r="B11" s="44">
        <v>9</v>
      </c>
      <c r="C11" s="44">
        <v>9</v>
      </c>
      <c r="D11" s="44">
        <v>12</v>
      </c>
      <c r="E11" s="44">
        <v>2</v>
      </c>
      <c r="F11" s="95">
        <v>2</v>
      </c>
      <c r="G11" s="97">
        <f>'Detalle accidente'!I$56</f>
        <v>4</v>
      </c>
    </row>
    <row r="12" spans="1:7" ht="12.75">
      <c r="A12" s="65" t="s">
        <v>28</v>
      </c>
      <c r="B12" s="44">
        <v>14</v>
      </c>
      <c r="C12" s="44">
        <v>8</v>
      </c>
      <c r="D12" s="44">
        <v>17</v>
      </c>
      <c r="E12" s="44">
        <v>5</v>
      </c>
      <c r="F12" s="95">
        <v>8</v>
      </c>
      <c r="G12" s="97">
        <v>7</v>
      </c>
    </row>
    <row r="13" spans="1:7" ht="12.75">
      <c r="A13" s="65" t="s">
        <v>12</v>
      </c>
      <c r="B13" s="44">
        <v>13</v>
      </c>
      <c r="C13" s="44">
        <v>9</v>
      </c>
      <c r="D13" s="44">
        <v>10</v>
      </c>
      <c r="E13" s="44">
        <v>5</v>
      </c>
      <c r="F13" s="95">
        <v>6</v>
      </c>
      <c r="G13" s="97">
        <v>9</v>
      </c>
    </row>
    <row r="14" spans="1:7" ht="12.75">
      <c r="A14" s="65" t="s">
        <v>15</v>
      </c>
      <c r="B14" s="44">
        <v>7</v>
      </c>
      <c r="C14" s="44">
        <v>9</v>
      </c>
      <c r="D14" s="44">
        <v>15</v>
      </c>
      <c r="E14" s="44">
        <v>12</v>
      </c>
      <c r="F14" s="95">
        <v>6</v>
      </c>
      <c r="G14" s="97">
        <f>'Detalle accidente'!L56</f>
        <v>10</v>
      </c>
    </row>
    <row r="15" spans="1:7" ht="12.75">
      <c r="A15" s="65" t="s">
        <v>29</v>
      </c>
      <c r="B15" s="44">
        <v>12</v>
      </c>
      <c r="C15" s="44">
        <v>16</v>
      </c>
      <c r="D15" s="44">
        <v>15</v>
      </c>
      <c r="E15" s="44">
        <v>13</v>
      </c>
      <c r="F15" s="95">
        <v>11</v>
      </c>
      <c r="G15" s="97">
        <f>'Detalle accidente'!M56</f>
        <v>3</v>
      </c>
    </row>
    <row r="16" spans="1:7" ht="12.75">
      <c r="A16" s="65" t="s">
        <v>3</v>
      </c>
      <c r="B16" s="44">
        <v>7</v>
      </c>
      <c r="C16" s="44">
        <v>15</v>
      </c>
      <c r="D16" s="44">
        <v>9</v>
      </c>
      <c r="E16" s="44">
        <v>8</v>
      </c>
      <c r="F16" s="95">
        <v>8</v>
      </c>
      <c r="G16" s="97">
        <v>7</v>
      </c>
    </row>
    <row r="17" spans="1:7" ht="20.25" customHeight="1" thickBot="1">
      <c r="A17" s="61" t="s">
        <v>77</v>
      </c>
      <c r="B17" s="53">
        <f aca="true" t="shared" si="0" ref="B17:G17">SUM(B10:B16)</f>
        <v>79</v>
      </c>
      <c r="C17" s="53">
        <f t="shared" si="0"/>
        <v>84</v>
      </c>
      <c r="D17" s="53">
        <f t="shared" si="0"/>
        <v>87</v>
      </c>
      <c r="E17" s="53">
        <f t="shared" si="0"/>
        <v>55</v>
      </c>
      <c r="F17" s="53">
        <f t="shared" si="0"/>
        <v>48</v>
      </c>
      <c r="G17" s="98">
        <f t="shared" si="0"/>
        <v>43</v>
      </c>
    </row>
    <row r="18" spans="1:6" ht="12.75">
      <c r="A18" s="10"/>
      <c r="B18" s="10"/>
      <c r="C18" s="10"/>
      <c r="D18" s="10"/>
      <c r="E18" s="10"/>
      <c r="F18" s="10"/>
    </row>
    <row r="19" ht="13.5" thickBot="1"/>
    <row r="20" spans="1:3" ht="18.75" customHeight="1">
      <c r="A20" s="67" t="s">
        <v>11</v>
      </c>
      <c r="B20" s="68" t="s">
        <v>30</v>
      </c>
      <c r="C20" s="69" t="s">
        <v>32</v>
      </c>
    </row>
    <row r="21" spans="1:3" ht="12.75">
      <c r="A21" s="65" t="s">
        <v>2</v>
      </c>
      <c r="B21" s="44">
        <v>16</v>
      </c>
      <c r="C21" s="52">
        <v>14</v>
      </c>
    </row>
    <row r="22" spans="1:3" ht="12.75">
      <c r="A22" s="65" t="s">
        <v>13</v>
      </c>
      <c r="B22" s="44">
        <v>10</v>
      </c>
      <c r="C22" s="52">
        <v>9</v>
      </c>
    </row>
    <row r="23" spans="1:3" ht="12.75">
      <c r="A23" s="65" t="s">
        <v>22</v>
      </c>
      <c r="B23" s="44">
        <v>11</v>
      </c>
      <c r="C23" s="52">
        <v>13</v>
      </c>
    </row>
    <row r="24" spans="1:3" ht="12.75">
      <c r="A24" s="65" t="s">
        <v>12</v>
      </c>
      <c r="B24" s="44">
        <v>18</v>
      </c>
      <c r="C24" s="52">
        <v>8</v>
      </c>
    </row>
    <row r="25" spans="1:3" ht="12.75">
      <c r="A25" s="65" t="s">
        <v>15</v>
      </c>
      <c r="B25" s="44">
        <v>12</v>
      </c>
      <c r="C25" s="52">
        <v>16</v>
      </c>
    </row>
    <row r="26" spans="1:3" ht="12.75">
      <c r="A26" s="65" t="s">
        <v>29</v>
      </c>
      <c r="B26" s="44">
        <v>18</v>
      </c>
      <c r="C26" s="52">
        <v>15</v>
      </c>
    </row>
    <row r="27" spans="1:3" ht="12.75">
      <c r="A27" s="66" t="s">
        <v>3</v>
      </c>
      <c r="B27" s="63">
        <v>23</v>
      </c>
      <c r="C27" s="64">
        <v>12</v>
      </c>
    </row>
    <row r="28" spans="1:3" ht="18.75" customHeight="1">
      <c r="A28" s="44" t="s">
        <v>77</v>
      </c>
      <c r="B28" s="44">
        <f>SUM(B21:B27)</f>
        <v>108</v>
      </c>
      <c r="C28" s="44">
        <f>SUM(C21:C27)</f>
        <v>87</v>
      </c>
    </row>
  </sheetData>
  <printOptions/>
  <pageMargins left="1.8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J160"/>
  <sheetViews>
    <sheetView workbookViewId="0" topLeftCell="A1">
      <selection activeCell="G14" sqref="G14"/>
    </sheetView>
  </sheetViews>
  <sheetFormatPr defaultColWidth="11.421875" defaultRowHeight="12.75"/>
  <cols>
    <col min="1" max="1" width="19.28125" style="0" customWidth="1"/>
    <col min="6" max="6" width="11.28125" style="0" customWidth="1"/>
    <col min="7" max="7" width="11.140625" style="0" customWidth="1"/>
    <col min="8" max="8" width="21.57421875" style="0" bestFit="1" customWidth="1"/>
  </cols>
  <sheetData>
    <row r="9" spans="1:7" ht="23.25" customHeight="1">
      <c r="A9" s="39" t="s">
        <v>4</v>
      </c>
      <c r="B9" s="39" t="s">
        <v>31</v>
      </c>
      <c r="C9" s="39" t="s">
        <v>40</v>
      </c>
      <c r="D9" s="39" t="s">
        <v>42</v>
      </c>
      <c r="E9" s="39" t="s">
        <v>44</v>
      </c>
      <c r="F9" s="39" t="s">
        <v>45</v>
      </c>
      <c r="G9" s="39" t="s">
        <v>96</v>
      </c>
    </row>
    <row r="10" spans="1:7" ht="12.75">
      <c r="A10" s="44" t="s">
        <v>5</v>
      </c>
      <c r="B10" s="59">
        <v>5</v>
      </c>
      <c r="C10" s="59">
        <v>4</v>
      </c>
      <c r="D10" s="59">
        <v>2</v>
      </c>
      <c r="E10" s="59">
        <v>3</v>
      </c>
      <c r="F10" s="59">
        <v>3</v>
      </c>
      <c r="G10" s="85">
        <v>6</v>
      </c>
    </row>
    <row r="11" spans="1:9" ht="12.75">
      <c r="A11" s="44" t="s">
        <v>6</v>
      </c>
      <c r="B11" s="59">
        <v>27</v>
      </c>
      <c r="C11" s="59">
        <v>33</v>
      </c>
      <c r="D11" s="59">
        <v>37</v>
      </c>
      <c r="E11" s="72">
        <v>22</v>
      </c>
      <c r="F11" s="59">
        <v>20</v>
      </c>
      <c r="G11" s="59">
        <v>15</v>
      </c>
      <c r="H11" s="10"/>
      <c r="I11" s="10"/>
    </row>
    <row r="12" spans="1:9" ht="12.75">
      <c r="A12" s="44" t="s">
        <v>7</v>
      </c>
      <c r="B12" s="59">
        <v>12</v>
      </c>
      <c r="C12" s="59">
        <v>9</v>
      </c>
      <c r="D12" s="59">
        <v>15</v>
      </c>
      <c r="E12" s="72">
        <v>6</v>
      </c>
      <c r="F12" s="59">
        <v>7</v>
      </c>
      <c r="G12" s="111">
        <v>4</v>
      </c>
      <c r="H12" s="10"/>
      <c r="I12" s="10"/>
    </row>
    <row r="13" spans="1:9" ht="12.75">
      <c r="A13" s="44" t="s">
        <v>8</v>
      </c>
      <c r="B13" s="59">
        <v>35</v>
      </c>
      <c r="C13" s="59">
        <v>38</v>
      </c>
      <c r="D13" s="59">
        <v>33</v>
      </c>
      <c r="E13" s="72">
        <v>24</v>
      </c>
      <c r="F13" s="72">
        <v>18</v>
      </c>
      <c r="G13" s="72">
        <v>18</v>
      </c>
      <c r="H13" s="73"/>
      <c r="I13" s="10"/>
    </row>
    <row r="14" spans="5:9" ht="12.75">
      <c r="E14" s="71"/>
      <c r="F14" s="74"/>
      <c r="G14" s="73"/>
      <c r="H14" s="73"/>
      <c r="I14" s="10"/>
    </row>
    <row r="15" spans="1:10" ht="18" customHeight="1">
      <c r="A15" s="44" t="s">
        <v>43</v>
      </c>
      <c r="B15" s="59">
        <f>SUM(B10:B14)</f>
        <v>79</v>
      </c>
      <c r="C15" s="59">
        <f>SUM(C10:C14)</f>
        <v>84</v>
      </c>
      <c r="D15" s="59">
        <f>SUM(D10:D14)</f>
        <v>87</v>
      </c>
      <c r="E15" s="59">
        <f>SUM(E10:E14)</f>
        <v>55</v>
      </c>
      <c r="F15" s="59">
        <f>SUM(F10:F14)</f>
        <v>48</v>
      </c>
      <c r="G15" s="110">
        <f>SUM(G10:G13)</f>
        <v>43</v>
      </c>
      <c r="H15" s="10"/>
      <c r="I15" s="10"/>
      <c r="J15" s="10"/>
    </row>
    <row r="16" spans="5:10" ht="12.75">
      <c r="E16" s="73"/>
      <c r="F16" s="73"/>
      <c r="G16" s="73"/>
      <c r="H16" s="73"/>
      <c r="I16" s="10"/>
      <c r="J16" s="10"/>
    </row>
    <row r="17" spans="5:10" ht="12.75">
      <c r="E17" s="73"/>
      <c r="F17" s="73"/>
      <c r="G17" s="73"/>
      <c r="H17" s="73"/>
      <c r="I17" s="10"/>
      <c r="J17" s="10"/>
    </row>
    <row r="18" spans="5:10" ht="12.75">
      <c r="E18" s="73"/>
      <c r="F18" s="73"/>
      <c r="G18" s="73"/>
      <c r="H18" s="73"/>
      <c r="I18" s="10"/>
      <c r="J18" s="10"/>
    </row>
    <row r="19" spans="5:10" ht="12.75">
      <c r="E19" s="73"/>
      <c r="F19" s="73"/>
      <c r="G19" s="73"/>
      <c r="H19" s="73"/>
      <c r="I19" s="10"/>
      <c r="J19" s="10"/>
    </row>
    <row r="20" spans="5:10" ht="12.75">
      <c r="E20" s="73"/>
      <c r="F20" s="73"/>
      <c r="G20" s="73"/>
      <c r="H20" s="73"/>
      <c r="I20" s="10"/>
      <c r="J20" s="10"/>
    </row>
    <row r="21" spans="5:10" ht="12.75">
      <c r="E21" s="73"/>
      <c r="F21" s="73"/>
      <c r="G21" s="73"/>
      <c r="H21" s="73"/>
      <c r="I21" s="10"/>
      <c r="J21" s="10"/>
    </row>
    <row r="22" spans="5:10" ht="12.75">
      <c r="E22" s="73"/>
      <c r="F22" s="73"/>
      <c r="G22" s="73"/>
      <c r="H22" s="73"/>
      <c r="I22" s="10"/>
      <c r="J22" s="10"/>
    </row>
    <row r="23" spans="5:10" ht="12.75">
      <c r="E23" s="73"/>
      <c r="F23" s="73"/>
      <c r="G23" s="73"/>
      <c r="H23" s="73"/>
      <c r="I23" s="10"/>
      <c r="J23" s="10"/>
    </row>
    <row r="24" spans="5:10" ht="12.75">
      <c r="E24" s="73"/>
      <c r="F24" s="73"/>
      <c r="G24" s="73"/>
      <c r="H24" s="73"/>
      <c r="I24" s="10"/>
      <c r="J24" s="10"/>
    </row>
    <row r="25" spans="5:10" ht="12.75">
      <c r="E25" s="73"/>
      <c r="F25" s="73"/>
      <c r="G25" s="73"/>
      <c r="H25" s="73"/>
      <c r="I25" s="10"/>
      <c r="J25" s="10"/>
    </row>
    <row r="26" spans="5:10" ht="12.75">
      <c r="E26" s="73"/>
      <c r="F26" s="73"/>
      <c r="G26" s="73"/>
      <c r="H26" s="73"/>
      <c r="I26" s="10"/>
      <c r="J26" s="10"/>
    </row>
    <row r="27" spans="5:10" ht="12.75">
      <c r="E27" s="73"/>
      <c r="F27" s="73"/>
      <c r="G27" s="73"/>
      <c r="H27" s="73"/>
      <c r="I27" s="10"/>
      <c r="J27" s="10"/>
    </row>
    <row r="28" spans="5:10" ht="12.75">
      <c r="E28" s="73"/>
      <c r="F28" s="73"/>
      <c r="G28" s="73"/>
      <c r="H28" s="73"/>
      <c r="I28" s="10"/>
      <c r="J28" s="10"/>
    </row>
    <row r="29" spans="5:8" ht="12.75">
      <c r="E29" s="73"/>
      <c r="F29" s="73"/>
      <c r="G29" s="73"/>
      <c r="H29" s="73"/>
    </row>
    <row r="30" spans="5:8" ht="12.75">
      <c r="E30" s="73"/>
      <c r="F30" s="73"/>
      <c r="G30" s="73"/>
      <c r="H30" s="73"/>
    </row>
    <row r="31" spans="5:8" ht="12.75">
      <c r="E31" s="73"/>
      <c r="F31" s="73"/>
      <c r="G31" s="73"/>
      <c r="H31" s="73"/>
    </row>
    <row r="32" spans="5:8" ht="12.75">
      <c r="E32" s="73"/>
      <c r="F32" s="73"/>
      <c r="G32" s="73"/>
      <c r="H32" s="73"/>
    </row>
    <row r="33" spans="5:8" ht="12.75">
      <c r="E33" s="73"/>
      <c r="F33" s="73"/>
      <c r="G33" s="73"/>
      <c r="H33" s="73"/>
    </row>
    <row r="34" spans="5:8" ht="12.75">
      <c r="E34" s="73"/>
      <c r="F34" s="73"/>
      <c r="G34" s="73"/>
      <c r="H34" s="73"/>
    </row>
    <row r="35" spans="5:8" ht="12.75">
      <c r="E35" s="73"/>
      <c r="F35" s="73"/>
      <c r="G35" s="73"/>
      <c r="H35" s="73"/>
    </row>
    <row r="36" spans="5:8" ht="12.75">
      <c r="E36" s="73"/>
      <c r="F36" s="73"/>
      <c r="G36" s="73"/>
      <c r="H36" s="73"/>
    </row>
    <row r="37" spans="5:8" ht="12.75">
      <c r="E37" s="73"/>
      <c r="F37" s="73"/>
      <c r="G37" s="73"/>
      <c r="H37" s="73"/>
    </row>
    <row r="38" spans="5:8" ht="12.75">
      <c r="E38" s="10"/>
      <c r="F38" s="73"/>
      <c r="G38" s="73"/>
      <c r="H38" s="73"/>
    </row>
    <row r="39" spans="5:8" ht="12.75">
      <c r="E39" s="10"/>
      <c r="F39" s="73"/>
      <c r="G39" s="73"/>
      <c r="H39" s="73"/>
    </row>
    <row r="40" spans="5:8" ht="12.75">
      <c r="E40" s="10"/>
      <c r="F40" s="73"/>
      <c r="G40" s="73"/>
      <c r="H40" s="73"/>
    </row>
    <row r="41" spans="5:8" ht="12.75">
      <c r="E41" s="10"/>
      <c r="F41" s="73"/>
      <c r="G41" s="73"/>
      <c r="H41" s="73"/>
    </row>
    <row r="42" spans="5:8" ht="12.75">
      <c r="E42" s="10"/>
      <c r="F42" s="73"/>
      <c r="G42" s="73"/>
      <c r="H42" s="73"/>
    </row>
    <row r="43" spans="5:8" ht="12.75">
      <c r="E43" s="10"/>
      <c r="F43" s="73"/>
      <c r="G43" s="73"/>
      <c r="H43" s="73"/>
    </row>
    <row r="44" spans="5:8" ht="12.75">
      <c r="E44" s="10"/>
      <c r="F44" s="73"/>
      <c r="G44" s="73"/>
      <c r="H44" s="73"/>
    </row>
    <row r="45" spans="5:8" ht="12.75">
      <c r="E45" s="10"/>
      <c r="F45" s="73"/>
      <c r="G45" s="73"/>
      <c r="H45" s="73"/>
    </row>
    <row r="46" spans="5:8" ht="12.75">
      <c r="E46" s="10"/>
      <c r="F46" s="73"/>
      <c r="G46" s="73"/>
      <c r="H46" s="73"/>
    </row>
    <row r="47" spans="5:8" ht="12.75">
      <c r="E47" s="10"/>
      <c r="F47" s="73"/>
      <c r="G47" s="73"/>
      <c r="H47" s="73"/>
    </row>
    <row r="48" spans="5:8" ht="12.75">
      <c r="E48" s="10"/>
      <c r="F48" s="73"/>
      <c r="G48" s="73"/>
      <c r="H48" s="73"/>
    </row>
    <row r="49" spans="5:8" ht="12.75">
      <c r="E49" s="10"/>
      <c r="F49" s="73"/>
      <c r="G49" s="73"/>
      <c r="H49" s="73"/>
    </row>
    <row r="50" spans="5:8" ht="12.75">
      <c r="E50" s="10"/>
      <c r="F50" s="73"/>
      <c r="G50" s="73"/>
      <c r="H50" s="73"/>
    </row>
    <row r="51" spans="5:8" ht="12.75">
      <c r="E51" s="10"/>
      <c r="F51" s="73"/>
      <c r="G51" s="73"/>
      <c r="H51" s="73"/>
    </row>
    <row r="52" spans="5:8" ht="12.75">
      <c r="E52" s="10"/>
      <c r="F52" s="73"/>
      <c r="G52" s="73"/>
      <c r="H52" s="73"/>
    </row>
    <row r="53" spans="5:8" ht="12.75">
      <c r="E53" s="10"/>
      <c r="F53" s="73"/>
      <c r="G53" s="73"/>
      <c r="H53" s="73"/>
    </row>
    <row r="54" spans="5:8" ht="12.75">
      <c r="E54" s="10"/>
      <c r="F54" s="73"/>
      <c r="G54" s="73"/>
      <c r="H54" s="73"/>
    </row>
    <row r="55" spans="5:8" ht="12.75">
      <c r="E55" s="10"/>
      <c r="F55" s="73"/>
      <c r="G55" s="73"/>
      <c r="H55" s="73"/>
    </row>
    <row r="56" spans="5:8" ht="12.75">
      <c r="E56" s="10"/>
      <c r="F56" s="73"/>
      <c r="G56" s="73"/>
      <c r="H56" s="73"/>
    </row>
    <row r="57" spans="5:8" ht="12.75">
      <c r="E57" s="10"/>
      <c r="F57" s="73"/>
      <c r="G57" s="73"/>
      <c r="H57" s="73"/>
    </row>
    <row r="58" spans="5:8" ht="12.75">
      <c r="E58" s="10"/>
      <c r="F58" s="73"/>
      <c r="G58" s="73"/>
      <c r="H58" s="73"/>
    </row>
    <row r="59" spans="5:8" ht="12.75">
      <c r="E59" s="10"/>
      <c r="F59" s="73"/>
      <c r="G59" s="73"/>
      <c r="H59" s="73"/>
    </row>
    <row r="60" spans="5:8" ht="12.75">
      <c r="E60" s="10"/>
      <c r="F60" s="73"/>
      <c r="G60" s="73"/>
      <c r="H60" s="73"/>
    </row>
    <row r="61" spans="5:8" ht="12.75">
      <c r="E61" s="10"/>
      <c r="F61" s="73"/>
      <c r="G61" s="73"/>
      <c r="H61" s="73"/>
    </row>
    <row r="62" spans="5:8" ht="12.75">
      <c r="E62" s="10"/>
      <c r="F62" s="73"/>
      <c r="G62" s="73"/>
      <c r="H62" s="73"/>
    </row>
    <row r="63" spans="5:8" ht="12.75">
      <c r="E63" s="10"/>
      <c r="F63" s="73"/>
      <c r="G63" s="73"/>
      <c r="H63" s="73"/>
    </row>
    <row r="64" spans="5:8" ht="12.75">
      <c r="E64" s="10"/>
      <c r="F64" s="73"/>
      <c r="G64" s="73"/>
      <c r="H64" s="73"/>
    </row>
    <row r="65" spans="5:8" ht="12.75">
      <c r="E65" s="10"/>
      <c r="F65" s="73"/>
      <c r="G65" s="73"/>
      <c r="H65" s="73"/>
    </row>
    <row r="66" spans="5:8" ht="12.75">
      <c r="E66" s="10"/>
      <c r="F66" s="73"/>
      <c r="G66" s="10"/>
      <c r="H66" s="10"/>
    </row>
    <row r="67" spans="5:8" ht="12.75">
      <c r="E67" s="10"/>
      <c r="F67" s="10"/>
      <c r="G67" s="10"/>
      <c r="H67" s="10"/>
    </row>
    <row r="68" spans="5:8" ht="12.75">
      <c r="E68" s="10"/>
      <c r="F68" s="10"/>
      <c r="G68" s="10"/>
      <c r="H68" s="10"/>
    </row>
    <row r="69" spans="5:8" ht="12.75">
      <c r="E69" s="10"/>
      <c r="F69" s="10"/>
      <c r="G69" s="10"/>
      <c r="H69" s="10"/>
    </row>
    <row r="70" spans="5:8" ht="12.75">
      <c r="E70" s="10"/>
      <c r="F70" s="10"/>
      <c r="G70" s="10"/>
      <c r="H70" s="10"/>
    </row>
    <row r="71" spans="5:8" ht="12.75">
      <c r="E71" s="10"/>
      <c r="F71" s="10"/>
      <c r="G71" s="10"/>
      <c r="H71" s="10"/>
    </row>
    <row r="72" spans="5:8" ht="12.75">
      <c r="E72" s="10"/>
      <c r="F72" s="10"/>
      <c r="G72" s="10"/>
      <c r="H72" s="10"/>
    </row>
    <row r="73" spans="5:8" ht="12.75">
      <c r="E73" s="10"/>
      <c r="F73" s="10"/>
      <c r="G73" s="10"/>
      <c r="H73" s="10"/>
    </row>
    <row r="74" spans="5:8" ht="12.75">
      <c r="E74" s="10"/>
      <c r="F74" s="10"/>
      <c r="G74" s="10"/>
      <c r="H74" s="10"/>
    </row>
    <row r="75" spans="5:8" ht="12.75">
      <c r="E75" s="10"/>
      <c r="F75" s="10"/>
      <c r="G75" s="10"/>
      <c r="H75" s="10"/>
    </row>
    <row r="76" spans="5:8" ht="12.75">
      <c r="E76" s="10"/>
      <c r="F76" s="10"/>
      <c r="G76" s="10"/>
      <c r="H76" s="10"/>
    </row>
    <row r="77" spans="5:8" ht="12.75">
      <c r="E77" s="10"/>
      <c r="F77" s="10"/>
      <c r="G77" s="10"/>
      <c r="H77" s="10"/>
    </row>
    <row r="78" spans="5:8" ht="12.75">
      <c r="E78" s="10"/>
      <c r="F78" s="10"/>
      <c r="G78" s="10"/>
      <c r="H78" s="10"/>
    </row>
    <row r="79" spans="5:8" ht="12.75">
      <c r="E79" s="10"/>
      <c r="F79" s="10"/>
      <c r="G79" s="10"/>
      <c r="H79" s="10"/>
    </row>
    <row r="80" spans="5:8" ht="12.75">
      <c r="E80" s="10"/>
      <c r="F80" s="10"/>
      <c r="G80" s="10"/>
      <c r="H80" s="10"/>
    </row>
    <row r="81" spans="5:8" ht="12.75">
      <c r="E81" s="10"/>
      <c r="F81" s="10"/>
      <c r="G81" s="10"/>
      <c r="H81" s="10"/>
    </row>
    <row r="82" spans="5:8" ht="12.75">
      <c r="E82" s="10"/>
      <c r="F82" s="10"/>
      <c r="G82" s="10"/>
      <c r="H82" s="10"/>
    </row>
    <row r="83" spans="5:8" ht="12.75">
      <c r="E83" s="10"/>
      <c r="F83" s="10"/>
      <c r="G83" s="10"/>
      <c r="H83" s="10"/>
    </row>
    <row r="84" spans="5:8" ht="12.75">
      <c r="E84" s="10"/>
      <c r="F84" s="10"/>
      <c r="G84" s="10"/>
      <c r="H84" s="10"/>
    </row>
    <row r="85" spans="5:8" ht="12.75">
      <c r="E85" s="10"/>
      <c r="F85" s="10"/>
      <c r="G85" s="10"/>
      <c r="H85" s="10"/>
    </row>
    <row r="86" spans="5:8" ht="12.75">
      <c r="E86" s="10"/>
      <c r="F86" s="10"/>
      <c r="G86" s="10"/>
      <c r="H86" s="10"/>
    </row>
    <row r="87" spans="5:8" ht="12.75">
      <c r="E87" s="10"/>
      <c r="F87" s="10"/>
      <c r="G87" s="10"/>
      <c r="H87" s="10"/>
    </row>
    <row r="88" spans="5:8" ht="12.75">
      <c r="E88" s="10"/>
      <c r="F88" s="10"/>
      <c r="G88" s="10"/>
      <c r="H88" s="10"/>
    </row>
    <row r="89" spans="5:8" ht="12.75">
      <c r="E89" s="10"/>
      <c r="F89" s="10"/>
      <c r="G89" s="10"/>
      <c r="H89" s="10"/>
    </row>
    <row r="90" spans="5:8" ht="12.75">
      <c r="E90" s="10"/>
      <c r="F90" s="10"/>
      <c r="G90" s="10"/>
      <c r="H90" s="10"/>
    </row>
    <row r="91" spans="5:8" ht="12.75">
      <c r="E91" s="10"/>
      <c r="F91" s="10"/>
      <c r="G91" s="10"/>
      <c r="H91" s="10"/>
    </row>
    <row r="92" spans="5:8" ht="12.75">
      <c r="E92" s="10"/>
      <c r="F92" s="10"/>
      <c r="G92" s="10"/>
      <c r="H92" s="10"/>
    </row>
    <row r="93" spans="5:8" ht="12.75">
      <c r="E93" s="10"/>
      <c r="F93" s="10"/>
      <c r="G93" s="10"/>
      <c r="H93" s="10"/>
    </row>
    <row r="94" spans="5:8" ht="12.75">
      <c r="E94" s="10"/>
      <c r="F94" s="10"/>
      <c r="G94" s="10"/>
      <c r="H94" s="10"/>
    </row>
    <row r="95" spans="5:8" ht="12.75">
      <c r="E95" s="10"/>
      <c r="F95" s="10"/>
      <c r="G95" s="10"/>
      <c r="H95" s="10"/>
    </row>
    <row r="96" spans="5:8" ht="12.75">
      <c r="E96" s="10"/>
      <c r="F96" s="10"/>
      <c r="G96" s="10"/>
      <c r="H96" s="10"/>
    </row>
    <row r="97" spans="5:8" ht="12.75">
      <c r="E97" s="10"/>
      <c r="F97" s="10"/>
      <c r="G97" s="10"/>
      <c r="H97" s="10"/>
    </row>
    <row r="98" spans="5:8" ht="12.75">
      <c r="E98" s="10"/>
      <c r="F98" s="10"/>
      <c r="G98" s="10"/>
      <c r="H98" s="10"/>
    </row>
    <row r="99" spans="5:8" ht="12.75">
      <c r="E99" s="10"/>
      <c r="F99" s="10"/>
      <c r="G99" s="10"/>
      <c r="H99" s="10"/>
    </row>
    <row r="100" spans="5:8" ht="12.75">
      <c r="E100" s="10"/>
      <c r="F100" s="10"/>
      <c r="G100" s="10"/>
      <c r="H100" s="10"/>
    </row>
    <row r="101" spans="5:8" ht="12.75">
      <c r="E101" s="10"/>
      <c r="F101" s="10"/>
      <c r="G101" s="10"/>
      <c r="H101" s="10"/>
    </row>
    <row r="102" spans="5:8" ht="12.75">
      <c r="E102" s="10"/>
      <c r="F102" s="10"/>
      <c r="G102" s="10"/>
      <c r="H102" s="10"/>
    </row>
    <row r="103" spans="5:8" ht="12.75">
      <c r="E103" s="10"/>
      <c r="F103" s="10"/>
      <c r="G103" s="10"/>
      <c r="H103" s="10"/>
    </row>
    <row r="104" spans="5:6" ht="12.75">
      <c r="E104" s="10"/>
      <c r="F104" s="10"/>
    </row>
    <row r="105" spans="5:6" ht="12.75">
      <c r="E105" s="10"/>
      <c r="F105" s="10"/>
    </row>
    <row r="106" spans="5:6" ht="12.75">
      <c r="E106" s="10"/>
      <c r="F106" s="10"/>
    </row>
    <row r="107" spans="5:6" ht="12.75">
      <c r="E107" s="10"/>
      <c r="F107" s="10"/>
    </row>
    <row r="108" spans="5:6" ht="12.75">
      <c r="E108" s="10"/>
      <c r="F108" s="10"/>
    </row>
    <row r="109" spans="5:6" ht="12.75">
      <c r="E109" s="10"/>
      <c r="F109" s="10"/>
    </row>
    <row r="110" spans="5:6" ht="12.75">
      <c r="E110" s="10"/>
      <c r="F110" s="10"/>
    </row>
    <row r="111" spans="5:6" ht="12.75">
      <c r="E111" s="10"/>
      <c r="F111" s="10"/>
    </row>
    <row r="112" spans="5:6" ht="12.75">
      <c r="E112" s="10"/>
      <c r="F112" s="10"/>
    </row>
    <row r="113" spans="5:6" ht="12.75">
      <c r="E113" s="10"/>
      <c r="F113" s="10"/>
    </row>
    <row r="114" spans="5:6" ht="12.75">
      <c r="E114" s="10"/>
      <c r="F114" s="10"/>
    </row>
    <row r="115" spans="5:6" ht="12.75">
      <c r="E115" s="10"/>
      <c r="F115" s="10"/>
    </row>
    <row r="116" spans="5:6" ht="12.75">
      <c r="E116" s="10"/>
      <c r="F116" s="10"/>
    </row>
    <row r="117" spans="5:6" ht="12.75">
      <c r="E117" s="10"/>
      <c r="F117" s="10"/>
    </row>
    <row r="118" spans="5:6" ht="12.75">
      <c r="E118" s="10"/>
      <c r="F118" s="10"/>
    </row>
    <row r="119" spans="5:6" ht="12.75">
      <c r="E119" s="10"/>
      <c r="F119" s="10"/>
    </row>
    <row r="120" spans="5:6" ht="12.75">
      <c r="E120" s="10"/>
      <c r="F120" s="10"/>
    </row>
    <row r="121" spans="5:6" ht="12.75">
      <c r="E121" s="10"/>
      <c r="F121" s="10"/>
    </row>
    <row r="122" spans="5:6" ht="12.75">
      <c r="E122" s="10"/>
      <c r="F122" s="10"/>
    </row>
    <row r="123" spans="5:6" ht="12.75">
      <c r="E123" s="10"/>
      <c r="F123" s="10"/>
    </row>
    <row r="124" spans="5:6" ht="12.75">
      <c r="E124" s="10"/>
      <c r="F124" s="10"/>
    </row>
    <row r="125" spans="5:6" ht="12.75">
      <c r="E125" s="10"/>
      <c r="F125" s="10"/>
    </row>
    <row r="126" spans="5:6" ht="12.75">
      <c r="E126" s="10"/>
      <c r="F126" s="10"/>
    </row>
    <row r="127" spans="5:6" ht="12.75">
      <c r="E127" s="10"/>
      <c r="F127" s="10"/>
    </row>
    <row r="128" spans="5:6" ht="12.75">
      <c r="E128" s="10"/>
      <c r="F128" s="10"/>
    </row>
    <row r="129" spans="5:6" ht="12.75">
      <c r="E129" s="10"/>
      <c r="F129" s="10"/>
    </row>
    <row r="130" spans="5:6" ht="12.75">
      <c r="E130" s="10"/>
      <c r="F130" s="10"/>
    </row>
    <row r="131" spans="5:6" ht="12.75">
      <c r="E131" s="10"/>
      <c r="F131" s="10"/>
    </row>
    <row r="132" spans="5:6" ht="12.75">
      <c r="E132" s="10"/>
      <c r="F132" s="10"/>
    </row>
    <row r="133" spans="5:6" ht="12.75">
      <c r="E133" s="10"/>
      <c r="F133" s="10"/>
    </row>
    <row r="134" spans="5:6" ht="12.75">
      <c r="E134" s="10"/>
      <c r="F134" s="10"/>
    </row>
    <row r="135" spans="5:6" ht="12.75">
      <c r="E135" s="10"/>
      <c r="F135" s="10"/>
    </row>
    <row r="136" spans="5:6" ht="12.75">
      <c r="E136" s="10"/>
      <c r="F136" s="10"/>
    </row>
    <row r="137" spans="5:6" ht="12.75">
      <c r="E137" s="10"/>
      <c r="F137" s="10"/>
    </row>
    <row r="138" spans="5:6" ht="12.75">
      <c r="E138" s="10"/>
      <c r="F138" s="10"/>
    </row>
    <row r="139" spans="5:6" ht="12.75">
      <c r="E139" s="10"/>
      <c r="F139" s="10"/>
    </row>
    <row r="140" spans="5:6" ht="12.75">
      <c r="E140" s="10"/>
      <c r="F140" s="10"/>
    </row>
    <row r="141" spans="5:6" ht="12.75">
      <c r="E141" s="10"/>
      <c r="F141" s="10"/>
    </row>
    <row r="142" spans="5:6" ht="12.75">
      <c r="E142" s="10"/>
      <c r="F142" s="10"/>
    </row>
    <row r="143" spans="5:6" ht="12.75">
      <c r="E143" s="10"/>
      <c r="F143" s="10"/>
    </row>
    <row r="144" spans="5:6" ht="12.75">
      <c r="E144" s="10"/>
      <c r="F144" s="10"/>
    </row>
    <row r="145" spans="5:6" ht="12.75">
      <c r="E145" s="10"/>
      <c r="F145" s="10"/>
    </row>
    <row r="146" spans="5:6" ht="12.75">
      <c r="E146" s="10"/>
      <c r="F146" s="10"/>
    </row>
    <row r="147" spans="5:6" ht="12.75">
      <c r="E147" s="10"/>
      <c r="F147" s="10"/>
    </row>
    <row r="148" spans="5:6" ht="12.75">
      <c r="E148" s="10"/>
      <c r="F148" s="10"/>
    </row>
    <row r="149" spans="5:6" ht="12.75">
      <c r="E149" s="10"/>
      <c r="F149" s="10"/>
    </row>
    <row r="150" spans="5:6" ht="12.75">
      <c r="E150" s="10"/>
      <c r="F150" s="10"/>
    </row>
    <row r="151" spans="5:6" ht="12.75">
      <c r="E151" s="10"/>
      <c r="F151" s="10"/>
    </row>
    <row r="152" spans="5:6" ht="12.75">
      <c r="E152" s="10"/>
      <c r="F152" s="10"/>
    </row>
    <row r="153" spans="5:6" ht="12.75">
      <c r="E153" s="10"/>
      <c r="F153" s="10"/>
    </row>
    <row r="154" spans="5:6" ht="12.75">
      <c r="E154" s="10"/>
      <c r="F154" s="10"/>
    </row>
    <row r="155" spans="5:6" ht="12.75">
      <c r="E155" s="10"/>
      <c r="F155" s="10"/>
    </row>
    <row r="156" spans="5:6" ht="12.75">
      <c r="E156" s="10"/>
      <c r="F156" s="10"/>
    </row>
    <row r="157" spans="5:6" ht="12.75">
      <c r="E157" s="10"/>
      <c r="F157" s="10"/>
    </row>
    <row r="158" spans="5:6" ht="12.75">
      <c r="E158" s="10"/>
      <c r="F158" s="10"/>
    </row>
    <row r="159" spans="5:6" ht="12.75">
      <c r="E159" s="10"/>
      <c r="F159" s="10"/>
    </row>
    <row r="160" spans="5:6" ht="12.75">
      <c r="E160" s="10"/>
      <c r="F160" s="10"/>
    </row>
  </sheetData>
  <printOptions/>
  <pageMargins left="1.58" right="0.4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G15"/>
  <sheetViews>
    <sheetView workbookViewId="0" topLeftCell="A1">
      <selection activeCell="G10" sqref="G10"/>
    </sheetView>
  </sheetViews>
  <sheetFormatPr defaultColWidth="11.421875" defaultRowHeight="12.75"/>
  <cols>
    <col min="1" max="1" width="26.421875" style="0" customWidth="1"/>
  </cols>
  <sheetData>
    <row r="7" ht="13.5" thickBot="1"/>
    <row r="8" spans="1:7" ht="20.25" customHeight="1">
      <c r="A8" s="89" t="s">
        <v>10</v>
      </c>
      <c r="B8" s="75" t="s">
        <v>31</v>
      </c>
      <c r="C8" s="75" t="s">
        <v>40</v>
      </c>
      <c r="D8" s="75" t="s">
        <v>42</v>
      </c>
      <c r="E8" s="75" t="s">
        <v>44</v>
      </c>
      <c r="F8" s="75" t="s">
        <v>45</v>
      </c>
      <c r="G8" s="99" t="s">
        <v>96</v>
      </c>
    </row>
    <row r="9" spans="1:7" ht="12.75">
      <c r="A9" s="65" t="s">
        <v>9</v>
      </c>
      <c r="B9" s="59">
        <v>9</v>
      </c>
      <c r="C9" s="59">
        <v>10</v>
      </c>
      <c r="D9" s="59">
        <v>5</v>
      </c>
      <c r="E9" s="59">
        <v>9</v>
      </c>
      <c r="F9" s="59">
        <v>5</v>
      </c>
      <c r="G9" s="106">
        <v>8</v>
      </c>
    </row>
    <row r="10" spans="1:7" ht="12.75">
      <c r="A10" s="65" t="s">
        <v>0</v>
      </c>
      <c r="B10" s="59">
        <v>1</v>
      </c>
      <c r="C10" s="59">
        <v>2</v>
      </c>
      <c r="D10" s="59">
        <v>4</v>
      </c>
      <c r="E10" s="59">
        <v>3</v>
      </c>
      <c r="F10" s="59">
        <v>2</v>
      </c>
      <c r="G10" s="108">
        <v>1</v>
      </c>
    </row>
    <row r="11" spans="1:7" ht="25.5">
      <c r="A11" s="77" t="s">
        <v>78</v>
      </c>
      <c r="B11" s="78">
        <v>7</v>
      </c>
      <c r="C11" s="78">
        <v>6</v>
      </c>
      <c r="D11" s="78">
        <v>9</v>
      </c>
      <c r="E11" s="78">
        <v>10</v>
      </c>
      <c r="F11" s="78">
        <v>5</v>
      </c>
      <c r="G11" s="124">
        <v>2</v>
      </c>
    </row>
    <row r="12" spans="1:7" ht="12.75">
      <c r="A12" s="65" t="s">
        <v>116</v>
      </c>
      <c r="B12" s="59">
        <v>60</v>
      </c>
      <c r="C12" s="59">
        <v>58</v>
      </c>
      <c r="D12" s="59">
        <v>61</v>
      </c>
      <c r="E12" s="59">
        <v>31</v>
      </c>
      <c r="F12" s="59">
        <v>36</v>
      </c>
      <c r="G12" s="100">
        <v>27</v>
      </c>
    </row>
    <row r="13" spans="1:7" ht="12.75">
      <c r="A13" s="65" t="s">
        <v>37</v>
      </c>
      <c r="B13" s="59">
        <v>2</v>
      </c>
      <c r="C13" s="59">
        <v>5</v>
      </c>
      <c r="D13" s="59">
        <v>6</v>
      </c>
      <c r="E13" s="59">
        <v>2</v>
      </c>
      <c r="F13" s="59"/>
      <c r="G13" s="109">
        <v>3</v>
      </c>
    </row>
    <row r="14" spans="1:7" ht="12.75">
      <c r="A14" s="65" t="s">
        <v>41</v>
      </c>
      <c r="B14" s="59">
        <v>0</v>
      </c>
      <c r="C14" s="59">
        <v>3</v>
      </c>
      <c r="D14" s="59">
        <v>2</v>
      </c>
      <c r="E14" s="59"/>
      <c r="F14" s="59"/>
      <c r="G14" s="108">
        <v>2</v>
      </c>
    </row>
    <row r="15" spans="1:7" ht="13.5" thickBot="1">
      <c r="A15" s="88" t="s">
        <v>77</v>
      </c>
      <c r="B15" s="76">
        <f aca="true" t="shared" si="0" ref="B15:G15">SUM(B9:B14)</f>
        <v>79</v>
      </c>
      <c r="C15" s="76">
        <f t="shared" si="0"/>
        <v>84</v>
      </c>
      <c r="D15" s="76">
        <f t="shared" si="0"/>
        <v>87</v>
      </c>
      <c r="E15" s="76">
        <f t="shared" si="0"/>
        <v>55</v>
      </c>
      <c r="F15" s="76">
        <f t="shared" si="0"/>
        <v>48</v>
      </c>
      <c r="G15" s="76">
        <f t="shared" si="0"/>
        <v>43</v>
      </c>
    </row>
  </sheetData>
  <printOptions/>
  <pageMargins left="0.5" right="0.38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8:D25"/>
  <sheetViews>
    <sheetView workbookViewId="0" topLeftCell="A7">
      <selection activeCell="D21" sqref="D21"/>
    </sheetView>
  </sheetViews>
  <sheetFormatPr defaultColWidth="11.421875" defaultRowHeight="12.75"/>
  <cols>
    <col min="3" max="3" width="8.00390625" style="0" customWidth="1"/>
    <col min="4" max="4" width="13.7109375" style="0" customWidth="1"/>
    <col min="6" max="6" width="14.8515625" style="0" customWidth="1"/>
    <col min="7" max="7" width="17.140625" style="0" customWidth="1"/>
    <col min="8" max="8" width="16.140625" style="0" customWidth="1"/>
  </cols>
  <sheetData>
    <row r="8" spans="3:4" ht="12.75">
      <c r="C8" s="56" t="s">
        <v>39</v>
      </c>
      <c r="D8" s="56" t="s">
        <v>38</v>
      </c>
    </row>
    <row r="9" spans="3:4" ht="12.75">
      <c r="C9" s="59">
        <v>1997</v>
      </c>
      <c r="D9" s="59">
        <v>99</v>
      </c>
    </row>
    <row r="10" spans="3:4" ht="12.75">
      <c r="C10" s="59">
        <v>1998</v>
      </c>
      <c r="D10" s="59">
        <v>115</v>
      </c>
    </row>
    <row r="11" spans="3:4" ht="12.75">
      <c r="C11" s="59">
        <v>1999</v>
      </c>
      <c r="D11" s="59">
        <v>122</v>
      </c>
    </row>
    <row r="12" spans="3:4" ht="12.75">
      <c r="C12" s="59">
        <v>2000</v>
      </c>
      <c r="D12" s="59">
        <v>118</v>
      </c>
    </row>
    <row r="13" spans="3:4" ht="12.75">
      <c r="C13" s="59">
        <v>2001</v>
      </c>
      <c r="D13" s="59">
        <v>108</v>
      </c>
    </row>
    <row r="14" spans="3:4" ht="12.75">
      <c r="C14" s="59">
        <v>2002</v>
      </c>
      <c r="D14" s="59">
        <v>89</v>
      </c>
    </row>
    <row r="15" spans="3:4" ht="12.75">
      <c r="C15" s="59">
        <v>2003</v>
      </c>
      <c r="D15" s="59">
        <v>79</v>
      </c>
    </row>
    <row r="16" spans="3:4" ht="12.75">
      <c r="C16" s="59">
        <v>2004</v>
      </c>
      <c r="D16" s="59">
        <v>84</v>
      </c>
    </row>
    <row r="17" spans="3:4" ht="12.75">
      <c r="C17" s="59">
        <v>2005</v>
      </c>
      <c r="D17" s="59">
        <v>87</v>
      </c>
    </row>
    <row r="18" spans="3:4" ht="12.75">
      <c r="C18" s="59">
        <v>2006</v>
      </c>
      <c r="D18" s="59">
        <v>55</v>
      </c>
    </row>
    <row r="19" spans="3:4" ht="12.75">
      <c r="C19" s="59">
        <v>2007</v>
      </c>
      <c r="D19" s="59">
        <v>48</v>
      </c>
    </row>
    <row r="20" spans="3:4" ht="12.75">
      <c r="C20" s="101">
        <v>2008</v>
      </c>
      <c r="D20" s="59">
        <v>43</v>
      </c>
    </row>
    <row r="21" spans="3:4" ht="12.75">
      <c r="C21" s="58"/>
      <c r="D21" s="58"/>
    </row>
    <row r="22" spans="3:4" ht="12.75">
      <c r="C22" s="56" t="s">
        <v>39</v>
      </c>
      <c r="D22" s="56" t="s">
        <v>38</v>
      </c>
    </row>
    <row r="23" spans="3:4" ht="12.75">
      <c r="C23" s="59">
        <v>1994</v>
      </c>
      <c r="D23" s="59">
        <v>89</v>
      </c>
    </row>
    <row r="24" spans="3:4" ht="12.75">
      <c r="C24" s="59">
        <v>1995</v>
      </c>
      <c r="D24" s="59">
        <v>97</v>
      </c>
    </row>
    <row r="25" spans="3:4" ht="12.75">
      <c r="C25" s="59">
        <v>1996</v>
      </c>
      <c r="D25" s="59">
        <v>83</v>
      </c>
    </row>
  </sheetData>
  <printOptions/>
  <pageMargins left="1.78" right="1.9" top="0.8" bottom="1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3:N44"/>
  <sheetViews>
    <sheetView workbookViewId="0" topLeftCell="A29">
      <selection activeCell="G42" sqref="G42"/>
    </sheetView>
  </sheetViews>
  <sheetFormatPr defaultColWidth="11.421875" defaultRowHeight="12.75"/>
  <cols>
    <col min="1" max="1" width="10.8515625" style="0" customWidth="1"/>
    <col min="2" max="7" width="8.7109375" style="0" customWidth="1"/>
    <col min="8" max="8" width="11.8515625" style="0" customWidth="1"/>
    <col min="9" max="9" width="14.140625" style="0" customWidth="1"/>
    <col min="10" max="10" width="12.8515625" style="0" customWidth="1"/>
    <col min="11" max="11" width="10.140625" style="0" hidden="1" customWidth="1"/>
    <col min="12" max="12" width="12.28125" style="0" hidden="1" customWidth="1"/>
  </cols>
  <sheetData>
    <row r="10" ht="14.25" customHeight="1"/>
    <row r="11" ht="14.25" customHeight="1"/>
    <row r="13" spans="1:4" ht="12.75">
      <c r="A13" s="87" t="s">
        <v>23</v>
      </c>
      <c r="B13" s="87" t="s">
        <v>24</v>
      </c>
      <c r="C13" s="87" t="s">
        <v>25</v>
      </c>
      <c r="D13" s="87" t="s">
        <v>26</v>
      </c>
    </row>
    <row r="14" spans="1:4" ht="12.75">
      <c r="A14" s="44" t="s">
        <v>1</v>
      </c>
      <c r="B14" s="44">
        <v>7</v>
      </c>
      <c r="C14" s="44">
        <v>4</v>
      </c>
      <c r="D14" s="44">
        <v>8</v>
      </c>
    </row>
    <row r="15" spans="1:4" ht="12.75">
      <c r="A15" s="44" t="s">
        <v>14</v>
      </c>
      <c r="B15" s="44">
        <v>8</v>
      </c>
      <c r="C15" s="44">
        <v>9</v>
      </c>
      <c r="D15" s="44">
        <v>3</v>
      </c>
    </row>
    <row r="16" spans="1:4" ht="12.75">
      <c r="A16" s="44" t="s">
        <v>16</v>
      </c>
      <c r="B16" s="44">
        <v>12</v>
      </c>
      <c r="C16" s="44">
        <v>2</v>
      </c>
      <c r="D16" s="44">
        <v>5</v>
      </c>
    </row>
    <row r="17" spans="1:4" ht="12.75">
      <c r="A17" s="44" t="s">
        <v>17</v>
      </c>
      <c r="B17" s="44">
        <v>12</v>
      </c>
      <c r="C17" s="44">
        <v>0</v>
      </c>
      <c r="D17" s="44">
        <v>3</v>
      </c>
    </row>
    <row r="18" spans="1:4" ht="12.75">
      <c r="A18" s="44" t="s">
        <v>18</v>
      </c>
      <c r="B18" s="44">
        <v>2</v>
      </c>
      <c r="C18" s="44">
        <v>4</v>
      </c>
      <c r="D18" s="44">
        <v>5</v>
      </c>
    </row>
    <row r="19" spans="1:4" ht="12.75">
      <c r="A19" s="44" t="s">
        <v>19</v>
      </c>
      <c r="B19" s="44">
        <v>12</v>
      </c>
      <c r="C19" s="44">
        <v>11</v>
      </c>
      <c r="D19" s="44">
        <v>6</v>
      </c>
    </row>
    <row r="20" spans="1:4" ht="12.75">
      <c r="A20" s="44" t="s">
        <v>20</v>
      </c>
      <c r="B20" s="44">
        <v>8</v>
      </c>
      <c r="C20" s="44">
        <v>13</v>
      </c>
      <c r="D20" s="44">
        <v>5</v>
      </c>
    </row>
    <row r="21" spans="1:4" ht="12.75">
      <c r="A21" s="44" t="s">
        <v>21</v>
      </c>
      <c r="B21" s="44">
        <v>12</v>
      </c>
      <c r="C21" s="44">
        <v>9</v>
      </c>
      <c r="D21" s="44">
        <v>15</v>
      </c>
    </row>
    <row r="22" spans="1:4" ht="12.75">
      <c r="A22" s="44" t="s">
        <v>33</v>
      </c>
      <c r="B22" s="44">
        <v>9</v>
      </c>
      <c r="C22" s="44">
        <v>9</v>
      </c>
      <c r="D22" s="44">
        <v>9</v>
      </c>
    </row>
    <row r="23" spans="1:4" ht="12.75">
      <c r="A23" s="44" t="s">
        <v>34</v>
      </c>
      <c r="B23" s="44">
        <v>4</v>
      </c>
      <c r="C23" s="44">
        <v>12</v>
      </c>
      <c r="D23" s="44">
        <v>6</v>
      </c>
    </row>
    <row r="24" spans="1:4" ht="12.75">
      <c r="A24" s="44" t="s">
        <v>35</v>
      </c>
      <c r="B24" s="44">
        <v>10</v>
      </c>
      <c r="C24" s="44">
        <v>8</v>
      </c>
      <c r="D24" s="44">
        <v>9</v>
      </c>
    </row>
    <row r="25" spans="1:4" ht="12.75">
      <c r="A25" s="44" t="s">
        <v>36</v>
      </c>
      <c r="B25" s="44">
        <v>12</v>
      </c>
      <c r="C25" s="44">
        <v>8</v>
      </c>
      <c r="D25" s="44">
        <v>5</v>
      </c>
    </row>
    <row r="26" spans="1:4" ht="12.75">
      <c r="A26" s="86" t="s">
        <v>77</v>
      </c>
      <c r="B26" s="44">
        <f>SUM(B14:B25)</f>
        <v>108</v>
      </c>
      <c r="C26" s="44">
        <f>SUM(C14:C25)</f>
        <v>89</v>
      </c>
      <c r="D26" s="44">
        <f>SUM(D14:D25)</f>
        <v>79</v>
      </c>
    </row>
    <row r="27" ht="12.75">
      <c r="A27" s="26"/>
    </row>
    <row r="28" ht="12.75">
      <c r="A28" s="26"/>
    </row>
    <row r="30" ht="13.5" thickBot="1"/>
    <row r="31" spans="1:14" ht="39.75" customHeight="1">
      <c r="A31" s="80" t="s">
        <v>23</v>
      </c>
      <c r="B31" s="81">
        <v>2003</v>
      </c>
      <c r="C31" s="81">
        <v>2004</v>
      </c>
      <c r="D31" s="81">
        <v>2005</v>
      </c>
      <c r="E31" s="81">
        <v>2006</v>
      </c>
      <c r="F31" s="81">
        <v>2007</v>
      </c>
      <c r="G31" s="81">
        <v>2008</v>
      </c>
      <c r="H31" s="81" t="s">
        <v>79</v>
      </c>
      <c r="I31" s="82" t="s">
        <v>80</v>
      </c>
      <c r="J31" s="83" t="s">
        <v>81</v>
      </c>
      <c r="K31" s="82" t="s">
        <v>97</v>
      </c>
      <c r="L31" s="83" t="s">
        <v>98</v>
      </c>
      <c r="M31" s="82" t="s">
        <v>123</v>
      </c>
      <c r="N31" s="83" t="s">
        <v>99</v>
      </c>
    </row>
    <row r="32" spans="1:14" ht="12.75">
      <c r="A32" s="60" t="s">
        <v>1</v>
      </c>
      <c r="B32" s="59">
        <v>8</v>
      </c>
      <c r="C32" s="59">
        <v>7</v>
      </c>
      <c r="D32" s="59">
        <v>7</v>
      </c>
      <c r="E32" s="59">
        <v>7</v>
      </c>
      <c r="F32" s="59">
        <v>4</v>
      </c>
      <c r="G32" s="59">
        <v>3</v>
      </c>
      <c r="H32" s="59"/>
      <c r="I32" s="79">
        <f aca="true" t="shared" si="0" ref="I32:I44">(E32-F32)/E32</f>
        <v>0.42857142857142855</v>
      </c>
      <c r="J32" s="84">
        <f>(SUM($E$32:E32)-SUM($F$32:F32))/SUM($E$32:E32)</f>
        <v>0.42857142857142855</v>
      </c>
      <c r="K32" s="79">
        <f>(G32-H32)/G32</f>
        <v>1</v>
      </c>
      <c r="L32" s="84">
        <f>(SUM($E$32:G32)-SUM($F$32:H32))/SUM($E$32:G32)</f>
        <v>0.5</v>
      </c>
      <c r="M32" s="79">
        <f aca="true" t="shared" si="1" ref="M32:M44">(F32-G32)/F32</f>
        <v>0.25</v>
      </c>
      <c r="N32" s="84">
        <f>(SUM($F$32:F32)-SUM($G$32:G32))/SUM($F$32:F32)</f>
        <v>0.25</v>
      </c>
    </row>
    <row r="33" spans="1:14" ht="12.75">
      <c r="A33" s="60" t="s">
        <v>14</v>
      </c>
      <c r="B33" s="59">
        <v>3</v>
      </c>
      <c r="C33" s="59">
        <v>6</v>
      </c>
      <c r="D33" s="59">
        <v>7</v>
      </c>
      <c r="E33" s="59">
        <v>3</v>
      </c>
      <c r="F33" s="59">
        <v>3</v>
      </c>
      <c r="G33" s="59">
        <v>2</v>
      </c>
      <c r="H33" s="59"/>
      <c r="I33" s="79">
        <f t="shared" si="0"/>
        <v>0</v>
      </c>
      <c r="J33" s="84">
        <f>(SUM($E$32:E33)-SUM($F$32:F33))/SUM($E$32:E33)</f>
        <v>0.3</v>
      </c>
      <c r="K33" s="1"/>
      <c r="M33" s="79">
        <f t="shared" si="1"/>
        <v>0.3333333333333333</v>
      </c>
      <c r="N33" s="84">
        <f>(SUM($F$32:F33)-SUM($G$32:G33))/SUM($F$32:F33)</f>
        <v>0.2857142857142857</v>
      </c>
    </row>
    <row r="34" spans="1:14" ht="12.75">
      <c r="A34" s="60" t="s">
        <v>16</v>
      </c>
      <c r="B34" s="59">
        <v>5</v>
      </c>
      <c r="C34" s="59">
        <v>2</v>
      </c>
      <c r="D34" s="59">
        <v>6</v>
      </c>
      <c r="E34" s="59">
        <v>4</v>
      </c>
      <c r="F34" s="59">
        <v>2</v>
      </c>
      <c r="G34" s="59">
        <v>0</v>
      </c>
      <c r="H34" s="59"/>
      <c r="I34" s="79">
        <f t="shared" si="0"/>
        <v>0.5</v>
      </c>
      <c r="J34" s="84">
        <f>(SUM($E$32:E34)-SUM($F$32:F34))/SUM($E$32:E34)</f>
        <v>0.35714285714285715</v>
      </c>
      <c r="K34" s="1"/>
      <c r="M34" s="79">
        <f t="shared" si="1"/>
        <v>1</v>
      </c>
      <c r="N34" s="84">
        <f>(SUM($F$32:F34)-SUM($G$32:G34))/SUM($F$32:F34)</f>
        <v>0.4444444444444444</v>
      </c>
    </row>
    <row r="35" spans="1:14" ht="12.75">
      <c r="A35" s="60" t="s">
        <v>17</v>
      </c>
      <c r="B35" s="59">
        <v>3</v>
      </c>
      <c r="C35" s="59">
        <v>2</v>
      </c>
      <c r="D35" s="59">
        <v>6</v>
      </c>
      <c r="E35" s="59">
        <v>7</v>
      </c>
      <c r="F35" s="59">
        <v>8</v>
      </c>
      <c r="G35" s="59">
        <v>2</v>
      </c>
      <c r="H35" s="59"/>
      <c r="I35" s="79">
        <f t="shared" si="0"/>
        <v>-0.14285714285714285</v>
      </c>
      <c r="J35" s="84">
        <f>(SUM($E$32:E35)-SUM($F$32:F35))/SUM($E$32:E35)</f>
        <v>0.19047619047619047</v>
      </c>
      <c r="K35" s="1"/>
      <c r="M35" s="79">
        <f t="shared" si="1"/>
        <v>0.75</v>
      </c>
      <c r="N35" s="84">
        <f>(SUM($F$32:F35)-SUM($G$32:G35))/SUM($F$32:F35)</f>
        <v>0.5882352941176471</v>
      </c>
    </row>
    <row r="36" spans="1:14" ht="12.75">
      <c r="A36" s="60" t="s">
        <v>18</v>
      </c>
      <c r="B36" s="59">
        <v>5</v>
      </c>
      <c r="C36" s="59">
        <v>14</v>
      </c>
      <c r="D36" s="59">
        <v>9</v>
      </c>
      <c r="E36" s="59">
        <v>5</v>
      </c>
      <c r="F36" s="59">
        <v>2</v>
      </c>
      <c r="G36" s="59">
        <v>7</v>
      </c>
      <c r="H36" s="59"/>
      <c r="I36" s="79">
        <f t="shared" si="0"/>
        <v>0.6</v>
      </c>
      <c r="J36" s="84">
        <f>(SUM($E$32:E36)-SUM($F$32:F36))/SUM($E$32:E36)</f>
        <v>0.2692307692307692</v>
      </c>
      <c r="K36" s="1"/>
      <c r="M36" s="79">
        <f t="shared" si="1"/>
        <v>-2.5</v>
      </c>
      <c r="N36" s="84">
        <f>(SUM($F$32:F36)-SUM($G$32:G36))/SUM($F$32:F36)</f>
        <v>0.2631578947368421</v>
      </c>
    </row>
    <row r="37" spans="1:14" ht="12.75">
      <c r="A37" s="60" t="s">
        <v>19</v>
      </c>
      <c r="B37" s="59">
        <v>6</v>
      </c>
      <c r="C37" s="59">
        <v>11</v>
      </c>
      <c r="D37" s="59">
        <v>4</v>
      </c>
      <c r="E37" s="59">
        <v>5</v>
      </c>
      <c r="F37" s="59">
        <v>5</v>
      </c>
      <c r="G37" s="59">
        <v>7</v>
      </c>
      <c r="H37" s="59"/>
      <c r="I37" s="79">
        <f t="shared" si="0"/>
        <v>0</v>
      </c>
      <c r="J37" s="84">
        <f>(SUM($E$32:E37)-SUM($F$32:F37))/SUM($E$32:E37)</f>
        <v>0.22580645161290322</v>
      </c>
      <c r="K37" s="1">
        <f>(SUM($D$32:D37)-SUM($E$32:E37))/SUM($D$32:D37)</f>
        <v>0.20512820512820512</v>
      </c>
      <c r="L37" s="1"/>
      <c r="M37" s="79">
        <f t="shared" si="1"/>
        <v>-0.4</v>
      </c>
      <c r="N37" s="84">
        <f>(SUM($F$32:F37)-SUM($G$32:G37))/SUM($F$32:F37)</f>
        <v>0.125</v>
      </c>
    </row>
    <row r="38" spans="1:14" ht="12.75">
      <c r="A38" s="60" t="s">
        <v>20</v>
      </c>
      <c r="B38" s="59">
        <v>5</v>
      </c>
      <c r="C38" s="59">
        <v>13</v>
      </c>
      <c r="D38" s="59">
        <v>10</v>
      </c>
      <c r="E38" s="59">
        <v>6</v>
      </c>
      <c r="F38" s="59">
        <v>2</v>
      </c>
      <c r="G38" s="59">
        <v>8</v>
      </c>
      <c r="H38" s="59"/>
      <c r="I38" s="79">
        <f t="shared" si="0"/>
        <v>0.6666666666666666</v>
      </c>
      <c r="J38" s="84">
        <f>(SUM($E$32:E38)-SUM($F$32:F38))/SUM($E$32:E38)</f>
        <v>0.2972972972972973</v>
      </c>
      <c r="K38" s="1">
        <f>(SUM($D$32:D38)-SUM($E$32:E38))/SUM($D$32:D38)</f>
        <v>0.24489795918367346</v>
      </c>
      <c r="L38" s="1">
        <f aca="true" t="shared" si="2" ref="L38:L43">J38-J$37</f>
        <v>0.0714908456843941</v>
      </c>
      <c r="M38" s="79">
        <f t="shared" si="1"/>
        <v>-3</v>
      </c>
      <c r="N38" s="84">
        <f>(SUM($F$32:F38)-SUM($G$32:G38))/SUM($F$32:F38)</f>
        <v>-0.11538461538461539</v>
      </c>
    </row>
    <row r="39" spans="1:14" ht="12.75">
      <c r="A39" s="60" t="s">
        <v>21</v>
      </c>
      <c r="B39" s="59">
        <v>15</v>
      </c>
      <c r="C39" s="59">
        <v>9</v>
      </c>
      <c r="D39" s="59">
        <v>10</v>
      </c>
      <c r="E39" s="59">
        <v>4</v>
      </c>
      <c r="F39" s="59">
        <v>2</v>
      </c>
      <c r="G39" s="59">
        <v>6</v>
      </c>
      <c r="H39" s="59"/>
      <c r="I39" s="79">
        <f t="shared" si="0"/>
        <v>0.5</v>
      </c>
      <c r="J39" s="84">
        <f>(SUM($E$32:E39)-SUM($F$32:F39))/SUM($E$32:E39)</f>
        <v>0.3170731707317073</v>
      </c>
      <c r="K39" s="1">
        <f>(SUM($D$32:D39)-SUM($E$32:E39))/SUM($D$32:D39)</f>
        <v>0.3050847457627119</v>
      </c>
      <c r="L39" s="1">
        <f t="shared" si="2"/>
        <v>0.0912667191188041</v>
      </c>
      <c r="M39" s="79">
        <f t="shared" si="1"/>
        <v>-2</v>
      </c>
      <c r="N39" s="84">
        <f>(SUM($F$32:F39)-SUM($G$32:G39))/SUM($F$32:F39)</f>
        <v>-0.25</v>
      </c>
    </row>
    <row r="40" spans="1:14" ht="12.75">
      <c r="A40" s="60" t="s">
        <v>33</v>
      </c>
      <c r="B40" s="59">
        <v>9</v>
      </c>
      <c r="C40" s="59">
        <v>6</v>
      </c>
      <c r="D40" s="59">
        <v>9</v>
      </c>
      <c r="E40" s="59">
        <v>4</v>
      </c>
      <c r="F40" s="59">
        <v>6</v>
      </c>
      <c r="G40" s="59">
        <v>5</v>
      </c>
      <c r="H40" s="59"/>
      <c r="I40" s="79">
        <f t="shared" si="0"/>
        <v>-0.5</v>
      </c>
      <c r="J40" s="84">
        <f>(SUM($E$32:E40)-SUM($F$32:F40))/SUM($E$32:E40)</f>
        <v>0.24444444444444444</v>
      </c>
      <c r="K40" s="1">
        <f>(SUM($D$32:D40)-SUM($E$32:E40))/SUM($D$32:D40)</f>
        <v>0.3382352941176471</v>
      </c>
      <c r="L40" s="1">
        <f t="shared" si="2"/>
        <v>0.018637992831541217</v>
      </c>
      <c r="M40" s="79">
        <f t="shared" si="1"/>
        <v>0.16666666666666666</v>
      </c>
      <c r="N40" s="84">
        <f>(SUM($F$32:F40)-SUM($G$32:G40))/SUM($F$32:F40)</f>
        <v>-0.17647058823529413</v>
      </c>
    </row>
    <row r="41" spans="1:14" ht="12.75">
      <c r="A41" s="60" t="s">
        <v>34</v>
      </c>
      <c r="B41" s="59">
        <v>6</v>
      </c>
      <c r="C41" s="59">
        <v>5</v>
      </c>
      <c r="D41" s="59">
        <v>12</v>
      </c>
      <c r="E41" s="59">
        <v>4</v>
      </c>
      <c r="F41" s="59">
        <v>6</v>
      </c>
      <c r="G41" s="59">
        <v>3</v>
      </c>
      <c r="H41" s="59"/>
      <c r="I41" s="79">
        <f t="shared" si="0"/>
        <v>-0.5</v>
      </c>
      <c r="J41" s="84">
        <f>(SUM($E$32:E41)-SUM($F$32:F41))/SUM($E$32:E41)</f>
        <v>0.1836734693877551</v>
      </c>
      <c r="K41" s="1">
        <f>(SUM($D$32:D41)-SUM($E$32:E41))/SUM($D$32:D41)</f>
        <v>0.3875</v>
      </c>
      <c r="L41" s="1">
        <f t="shared" si="2"/>
        <v>-0.04213298222514811</v>
      </c>
      <c r="M41" s="79">
        <f t="shared" si="1"/>
        <v>0.5</v>
      </c>
      <c r="N41" s="84">
        <f>(SUM($F$32:F41)-SUM($G$32:G41))/SUM($F$32:F41)</f>
        <v>-0.075</v>
      </c>
    </row>
    <row r="42" spans="1:14" ht="12.75">
      <c r="A42" s="60" t="s">
        <v>35</v>
      </c>
      <c r="B42" s="59">
        <v>9</v>
      </c>
      <c r="C42" s="59">
        <v>5</v>
      </c>
      <c r="D42" s="59">
        <v>4</v>
      </c>
      <c r="E42" s="59">
        <v>2</v>
      </c>
      <c r="F42" s="59">
        <v>5</v>
      </c>
      <c r="G42" s="59"/>
      <c r="H42" s="59"/>
      <c r="I42" s="79">
        <f t="shared" si="0"/>
        <v>-1.5</v>
      </c>
      <c r="J42" s="84">
        <f>(SUM($E$32:E42)-SUM($F$32:F42))/SUM($E$32:E42)</f>
        <v>0.11764705882352941</v>
      </c>
      <c r="K42" s="1">
        <f>(SUM($D$32:D42)-SUM($E$32:E42))/SUM($D$32:D42)</f>
        <v>0.39285714285714285</v>
      </c>
      <c r="L42" s="1">
        <f t="shared" si="2"/>
        <v>-0.10815939278937381</v>
      </c>
      <c r="M42" s="79">
        <f t="shared" si="1"/>
        <v>1</v>
      </c>
      <c r="N42" s="84">
        <f>(SUM($F$32:F42)-SUM($G$32:G42))/SUM($F$32:F42)</f>
        <v>0.044444444444444446</v>
      </c>
    </row>
    <row r="43" spans="1:14" ht="12.75">
      <c r="A43" s="62" t="s">
        <v>36</v>
      </c>
      <c r="B43" s="85">
        <v>5</v>
      </c>
      <c r="C43" s="85">
        <v>4</v>
      </c>
      <c r="D43" s="85">
        <v>3</v>
      </c>
      <c r="E43" s="85">
        <v>4</v>
      </c>
      <c r="F43" s="85">
        <v>3</v>
      </c>
      <c r="G43" s="85"/>
      <c r="H43" s="85"/>
      <c r="I43" s="79">
        <f t="shared" si="0"/>
        <v>0.25</v>
      </c>
      <c r="J43" s="84">
        <f>(SUM($E$32:E43)-SUM($F$32:F43))/SUM($E$32:E43)</f>
        <v>0.12727272727272726</v>
      </c>
      <c r="K43" s="1">
        <f>(SUM($D$32:D43)-SUM($E$32:E43))/SUM($D$32:D43)</f>
        <v>0.367816091954023</v>
      </c>
      <c r="L43" s="1">
        <f t="shared" si="2"/>
        <v>-0.09853372434017596</v>
      </c>
      <c r="M43" s="79">
        <f t="shared" si="1"/>
        <v>1</v>
      </c>
      <c r="N43" s="84">
        <f>(SUM($F$32:F43)-SUM($G$32:G43))/SUM($F$32:F43)</f>
        <v>0.10416666666666667</v>
      </c>
    </row>
    <row r="44" spans="1:14" ht="20.25" customHeight="1">
      <c r="A44" s="44" t="s">
        <v>77</v>
      </c>
      <c r="B44" s="59">
        <f aca="true" t="shared" si="3" ref="B44:G44">SUM(B32:B43)</f>
        <v>79</v>
      </c>
      <c r="C44" s="59">
        <f t="shared" si="3"/>
        <v>84</v>
      </c>
      <c r="D44" s="59">
        <f t="shared" si="3"/>
        <v>87</v>
      </c>
      <c r="E44" s="59">
        <f t="shared" si="3"/>
        <v>55</v>
      </c>
      <c r="F44" s="59">
        <f t="shared" si="3"/>
        <v>48</v>
      </c>
      <c r="G44" s="59">
        <f t="shared" si="3"/>
        <v>43</v>
      </c>
      <c r="H44" s="102">
        <f>(D44-E44)/D44</f>
        <v>0.367816091954023</v>
      </c>
      <c r="I44" s="79">
        <f t="shared" si="0"/>
        <v>0.12727272727272726</v>
      </c>
      <c r="J44" s="102">
        <f>(F44-G44)/F44</f>
        <v>0.10416666666666667</v>
      </c>
      <c r="M44" s="79">
        <f t="shared" si="1"/>
        <v>0.10416666666666667</v>
      </c>
      <c r="N44" s="84">
        <f>(SUM($F$32:F44)-SUM($G$32:G44))/SUM($F$32:F44)</f>
        <v>0.10416666666666667</v>
      </c>
    </row>
  </sheetData>
  <printOptions/>
  <pageMargins left="0.43" right="0.31" top="0.7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Dirección</cp:lastModifiedBy>
  <cp:lastPrinted>2008-10-15T10:29:28Z</cp:lastPrinted>
  <dcterms:created xsi:type="dcterms:W3CDTF">2001-05-25T06:25:33Z</dcterms:created>
  <dcterms:modified xsi:type="dcterms:W3CDTF">2008-10-31T11:42:40Z</dcterms:modified>
  <cp:category/>
  <cp:version/>
  <cp:contentType/>
  <cp:contentStatus/>
</cp:coreProperties>
</file>